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E358B484-CD00-472F-83CD-A0B6896F726D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 s="1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 s="1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L44" i="15"/>
  <c r="L43" i="15"/>
  <c r="M43" i="15"/>
  <c r="N43" i="15"/>
  <c r="L32" i="15"/>
  <c r="L31" i="15"/>
  <c r="M31" i="15"/>
  <c r="N31" i="15" s="1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 s="1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 s="1"/>
  <c r="AA28" i="16"/>
  <c r="AB28" i="16"/>
  <c r="AA29" i="16"/>
  <c r="AB29" i="16"/>
  <c r="AA30" i="16"/>
  <c r="AB30" i="16"/>
  <c r="AB27" i="16"/>
  <c r="AA27" i="16"/>
  <c r="AC19" i="15" l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Q41" i="7" s="1"/>
  <c r="AA41" i="7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J32" i="7"/>
  <c r="H32" i="7"/>
  <c r="F32" i="7"/>
  <c r="D32" i="7"/>
  <c r="B32" i="7"/>
  <c r="J20" i="7"/>
  <c r="H20" i="7"/>
  <c r="F20" i="7"/>
  <c r="D20" i="7"/>
  <c r="B20" i="7"/>
  <c r="AC41" i="7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20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<sst xmlns="http://schemas.openxmlformats.org/spreadsheetml/2006/main" count="3300" uniqueCount="40">
  <si>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</si>
  <si>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</si>
  <si>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</si>
  <si>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</si>
  <si>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</si>
  <si>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</si>
  <si>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</si>
  <si>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</si>
  <si>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</si>
  <si>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</si>
  <si>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</si>
  <si>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</si>
  <si>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</si>
  <si>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</si>
  <si>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</si>
  <si>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</si>
  <si>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</si>
  <si>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</si>
  <si>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</si>
  <si>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</si>
  <si>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</si>
  <si>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</si>
  <si>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</si>
  <si>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</si>
  <si>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</si>
  <si>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</si>
  <si>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</si>
  <si>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</si>
  <si>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</si>
  <si>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</si>
  <si>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</si>
  <si>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</si>
  <si>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</si>
  <si>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</si>
  <si>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</si>
  <si>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</si>
  <si>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</si>
  <si>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</si>
  <si>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</si>
  <si>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2019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</si>
</sst>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10520810</v>
      </c>
      <c r="C15" s="2"/>
      <c r="D15" s="2">
        <v>6966110</v>
      </c>
      <c r="E15" s="2"/>
      <c r="F15" s="2">
        <v>6425330</v>
      </c>
      <c r="G15" s="2"/>
      <c r="H15" s="2">
        <v>16731165.000000002</v>
      </c>
      <c r="I15" s="2"/>
      <c r="J15" s="2">
        <v>0</v>
      </c>
      <c r="K15" s="2"/>
      <c r="L15" s="1">
        <f>B15+D15+F15+H15+J15</f>
        <v>40643415</v>
      </c>
      <c r="M15" s="13">
        <f>C15+E15+G15+I15+K15</f>
        <v>0</v>
      </c>
      <c r="N15" s="14">
        <f>L15+M15</f>
        <v>40643415</v>
      </c>
      <c r="P15" s="3" t="s">
        <v>12</v>
      </c>
      <c r="Q15" s="2">
        <v>1690</v>
      </c>
      <c r="R15" s="2">
        <v>0</v>
      </c>
      <c r="S15" s="2">
        <v>1097</v>
      </c>
      <c r="T15" s="2">
        <v>0</v>
      </c>
      <c r="U15" s="2">
        <v>1027</v>
      </c>
      <c r="V15" s="2">
        <v>0</v>
      </c>
      <c r="W15" s="2">
        <v>4201</v>
      </c>
      <c r="X15" s="2">
        <v>0</v>
      </c>
      <c r="Y15" s="2">
        <v>610</v>
      </c>
      <c r="Z15" s="2">
        <v>0</v>
      </c>
      <c r="AA15" s="1">
        <f>Q15+S15+U15+W15+Y15</f>
        <v>8625</v>
      </c>
      <c r="AB15" s="13">
        <f>R15+T15+V15+X15+Z15</f>
        <v>0</v>
      </c>
      <c r="AC15" s="14">
        <f>AA15+AB15</f>
        <v>8625</v>
      </c>
      <c r="AE15" s="3" t="s">
        <v>12</v>
      </c>
      <c r="AF15" s="2">
        <f>IFERROR(B15/Q15, "N.A.")</f>
        <v>6225.3313609467459</v>
      </c>
      <c r="AG15" s="2" t="str">
        <f t="shared" ref="AG15:AP19" si="0">IFERROR(C15/R15, "N.A.")</f>
        <v>N.A.</v>
      </c>
      <c r="AH15" s="2">
        <f t="shared" si="0"/>
        <v>6350.145852324521</v>
      </c>
      <c r="AI15" s="2" t="str">
        <f t="shared" si="0"/>
        <v>N.A.</v>
      </c>
      <c r="AJ15" s="2">
        <f t="shared" si="0"/>
        <v>6256.4070107108082</v>
      </c>
      <c r="AK15" s="2" t="str">
        <f t="shared" si="0"/>
        <v>N.A.</v>
      </c>
      <c r="AL15" s="2">
        <f t="shared" si="0"/>
        <v>3982.6624613187341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4712.28</v>
      </c>
      <c r="AQ15" s="13" t="str">
        <f t="shared" ref="AQ15" si="1">IFERROR(M15/AB15, "N.A.")</f>
        <v>N.A.</v>
      </c>
      <c r="AR15" s="14">
        <f t="shared" ref="AR15" si="2">IFERROR(N15/AC15, "N.A.")</f>
        <v>4712.28</v>
      </c>
    </row>
    <row r="16" spans="1:44" ht="15" customHeight="1" thickBot="1" x14ac:dyDescent="0.3">
      <c r="A16" s="3" t="s">
        <v>13</v>
      </c>
      <c r="B16" s="2">
        <v>3956000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3956000</v>
      </c>
      <c r="M16" s="13">
        <f t="shared" ref="M16:M18" si="4">C16+E16+G16+I16+K16</f>
        <v>0</v>
      </c>
      <c r="N16" s="14">
        <f t="shared" ref="N16:N18" si="5">L16+M16</f>
        <v>3956000</v>
      </c>
      <c r="P16" s="3" t="s">
        <v>13</v>
      </c>
      <c r="Q16" s="2">
        <v>1258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1258</v>
      </c>
      <c r="AB16" s="13">
        <f t="shared" ref="AB16:AB18" si="7">R16+T16+V16+X16+Z16</f>
        <v>0</v>
      </c>
      <c r="AC16" s="14">
        <f t="shared" ref="AC16:AC18" si="8">AA16+AB16</f>
        <v>1258</v>
      </c>
      <c r="AE16" s="3" t="s">
        <v>13</v>
      </c>
      <c r="AF16" s="2">
        <f t="shared" ref="AF16:AF19" si="9">IFERROR(B16/Q16, "N.A.")</f>
        <v>3144.6740858505564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3144.6740858505564</v>
      </c>
      <c r="AQ16" s="13" t="str">
        <f t="shared" ref="AQ16:AQ18" si="11">IFERROR(M16/AB16, "N.A.")</f>
        <v>N.A.</v>
      </c>
      <c r="AR16" s="14">
        <f t="shared" ref="AR16:AR18" si="12">IFERROR(N16/AC16, "N.A.")</f>
        <v>3144.6740858505564</v>
      </c>
    </row>
    <row r="17" spans="1:44" ht="15" customHeight="1" thickBot="1" x14ac:dyDescent="0.3">
      <c r="A17" s="3" t="s">
        <v>14</v>
      </c>
      <c r="B17" s="2">
        <v>30912559.999999996</v>
      </c>
      <c r="C17" s="2">
        <v>157315340</v>
      </c>
      <c r="D17" s="2">
        <v>5812646</v>
      </c>
      <c r="E17" s="2"/>
      <c r="F17" s="2"/>
      <c r="G17" s="2">
        <v>16870000</v>
      </c>
      <c r="H17" s="2"/>
      <c r="I17" s="2">
        <v>11831684.999999998</v>
      </c>
      <c r="J17" s="2"/>
      <c r="K17" s="2"/>
      <c r="L17" s="1">
        <f t="shared" si="3"/>
        <v>36725206</v>
      </c>
      <c r="M17" s="13">
        <f t="shared" si="4"/>
        <v>186017025</v>
      </c>
      <c r="N17" s="14">
        <f t="shared" si="5"/>
        <v>222742231</v>
      </c>
      <c r="P17" s="3" t="s">
        <v>14</v>
      </c>
      <c r="Q17" s="2">
        <v>6570</v>
      </c>
      <c r="R17" s="2">
        <v>26400</v>
      </c>
      <c r="S17" s="2">
        <v>1324</v>
      </c>
      <c r="T17" s="2">
        <v>0</v>
      </c>
      <c r="U17" s="2">
        <v>0</v>
      </c>
      <c r="V17" s="2">
        <v>1786</v>
      </c>
      <c r="W17" s="2">
        <v>0</v>
      </c>
      <c r="X17" s="2">
        <v>1636</v>
      </c>
      <c r="Y17" s="2">
        <v>0</v>
      </c>
      <c r="Z17" s="2">
        <v>0</v>
      </c>
      <c r="AA17" s="1">
        <f t="shared" si="6"/>
        <v>7894</v>
      </c>
      <c r="AB17" s="13">
        <f t="shared" si="7"/>
        <v>29822</v>
      </c>
      <c r="AC17" s="14">
        <f t="shared" si="8"/>
        <v>37716</v>
      </c>
      <c r="AE17" s="3" t="s">
        <v>14</v>
      </c>
      <c r="AF17" s="2">
        <f t="shared" si="9"/>
        <v>4705.10806697108</v>
      </c>
      <c r="AG17" s="2">
        <f t="shared" si="0"/>
        <v>5958.9143939393944</v>
      </c>
      <c r="AH17" s="2">
        <f t="shared" si="0"/>
        <v>4390.216012084592</v>
      </c>
      <c r="AI17" s="2" t="str">
        <f t="shared" si="0"/>
        <v>N.A.</v>
      </c>
      <c r="AJ17" s="2" t="str">
        <f t="shared" si="0"/>
        <v>N.A.</v>
      </c>
      <c r="AK17" s="2">
        <f t="shared" si="0"/>
        <v>9445.6886898096309</v>
      </c>
      <c r="AL17" s="2" t="str">
        <f t="shared" si="0"/>
        <v>N.A.</v>
      </c>
      <c r="AM17" s="2">
        <f t="shared" si="0"/>
        <v>7232.0812958435199</v>
      </c>
      <c r="AN17" s="2" t="str">
        <f t="shared" si="0"/>
        <v>N.A.</v>
      </c>
      <c r="AO17" s="2" t="str">
        <f t="shared" si="0"/>
        <v>N.A.</v>
      </c>
      <c r="AP17" s="15">
        <f t="shared" si="10"/>
        <v>4652.293640739802</v>
      </c>
      <c r="AQ17" s="13">
        <f t="shared" si="11"/>
        <v>6237.5771242706724</v>
      </c>
      <c r="AR17" s="14">
        <f t="shared" si="12"/>
        <v>5905.7755594442679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45389369.999999993</v>
      </c>
      <c r="C19" s="2">
        <v>157315340</v>
      </c>
      <c r="D19" s="2">
        <v>12778756</v>
      </c>
      <c r="E19" s="2"/>
      <c r="F19" s="2">
        <v>6425330</v>
      </c>
      <c r="G19" s="2">
        <v>16870000</v>
      </c>
      <c r="H19" s="2">
        <v>16731165.000000002</v>
      </c>
      <c r="I19" s="2">
        <v>11831684.999999998</v>
      </c>
      <c r="J19" s="2">
        <v>0</v>
      </c>
      <c r="K19" s="2"/>
      <c r="L19" s="1">
        <f t="shared" ref="L19" si="13">B19+D19+F19+H19+J19</f>
        <v>81324621</v>
      </c>
      <c r="M19" s="13">
        <f t="shared" ref="M19" si="14">C19+E19+G19+I19+K19</f>
        <v>186017025</v>
      </c>
      <c r="N19" s="21">
        <f t="shared" ref="N19" si="15">L19+M19</f>
        <v>267341646</v>
      </c>
      <c r="P19" s="4" t="s">
        <v>16</v>
      </c>
      <c r="Q19" s="2">
        <v>9518</v>
      </c>
      <c r="R19" s="2">
        <v>26400</v>
      </c>
      <c r="S19" s="2">
        <v>2421</v>
      </c>
      <c r="T19" s="2">
        <v>0</v>
      </c>
      <c r="U19" s="2">
        <v>1027</v>
      </c>
      <c r="V19" s="2">
        <v>1786</v>
      </c>
      <c r="W19" s="2">
        <v>4201</v>
      </c>
      <c r="X19" s="2">
        <v>1636</v>
      </c>
      <c r="Y19" s="2">
        <v>610</v>
      </c>
      <c r="Z19" s="2">
        <v>0</v>
      </c>
      <c r="AA19" s="1">
        <f t="shared" ref="AA19" si="16">Q19+S19+U19+W19+Y19</f>
        <v>17777</v>
      </c>
      <c r="AB19" s="13">
        <f t="shared" ref="AB19" si="17">R19+T19+V19+X19+Z19</f>
        <v>29822</v>
      </c>
      <c r="AC19" s="14">
        <f t="shared" ref="AC19" si="18">AA19+AB19</f>
        <v>47599</v>
      </c>
      <c r="AE19" s="4" t="s">
        <v>16</v>
      </c>
      <c r="AF19" s="2">
        <f t="shared" si="9"/>
        <v>4768.7928136163055</v>
      </c>
      <c r="AG19" s="2">
        <f t="shared" si="0"/>
        <v>5958.9143939393944</v>
      </c>
      <c r="AH19" s="2">
        <f t="shared" si="0"/>
        <v>5278.2965716646013</v>
      </c>
      <c r="AI19" s="2" t="str">
        <f t="shared" si="0"/>
        <v>N.A.</v>
      </c>
      <c r="AJ19" s="2">
        <f t="shared" si="0"/>
        <v>6256.4070107108082</v>
      </c>
      <c r="AK19" s="2">
        <f t="shared" si="0"/>
        <v>9445.6886898096309</v>
      </c>
      <c r="AL19" s="2">
        <f t="shared" si="0"/>
        <v>3982.6624613187341</v>
      </c>
      <c r="AM19" s="2">
        <f t="shared" si="0"/>
        <v>7232.0812958435199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4574.7100748157736</v>
      </c>
      <c r="AQ19" s="13">
        <f t="shared" ref="AQ19" si="20">IFERROR(M19/AB19, "N.A.")</f>
        <v>6237.5771242706724</v>
      </c>
      <c r="AR19" s="14">
        <f t="shared" ref="AR19" si="21">IFERROR(N19/AC19, "N.A.")</f>
        <v>5616.5391289732979</v>
      </c>
    </row>
    <row r="20" spans="1:44" ht="15" customHeight="1" thickBot="1" x14ac:dyDescent="0.3">
      <c r="A20" s="5" t="s">
        <v>0</v>
      </c>
      <c r="B20" s="44">
        <f>B19+C19</f>
        <v>202704710</v>
      </c>
      <c r="C20" s="45"/>
      <c r="D20" s="44">
        <f>D19+E19</f>
        <v>12778756</v>
      </c>
      <c r="E20" s="45"/>
      <c r="F20" s="44">
        <f>F19+G19</f>
        <v>23295330</v>
      </c>
      <c r="G20" s="45"/>
      <c r="H20" s="44">
        <f>H19+I19</f>
        <v>28562850</v>
      </c>
      <c r="I20" s="45"/>
      <c r="J20" s="44">
        <f>J19+K19</f>
        <v>0</v>
      </c>
      <c r="K20" s="45"/>
      <c r="L20" s="44">
        <f>L19+M19</f>
        <v>267341646</v>
      </c>
      <c r="M20" s="46"/>
      <c r="N20" s="22">
        <f>B20+D20+F20+H20+J20</f>
        <v>267341646</v>
      </c>
      <c r="P20" s="5" t="s">
        <v>0</v>
      </c>
      <c r="Q20" s="44">
        <f>Q19+R19</f>
        <v>35918</v>
      </c>
      <c r="R20" s="45"/>
      <c r="S20" s="44">
        <f>S19+T19</f>
        <v>2421</v>
      </c>
      <c r="T20" s="45"/>
      <c r="U20" s="44">
        <f>U19+V19</f>
        <v>2813</v>
      </c>
      <c r="V20" s="45"/>
      <c r="W20" s="44">
        <f>W19+X19</f>
        <v>5837</v>
      </c>
      <c r="X20" s="45"/>
      <c r="Y20" s="44">
        <f>Y19+Z19</f>
        <v>610</v>
      </c>
      <c r="Z20" s="45"/>
      <c r="AA20" s="44">
        <f>AA19+AB19</f>
        <v>47599</v>
      </c>
      <c r="AB20" s="45"/>
      <c r="AC20" s="23">
        <f>Q20+S20+U20+W20+Y20</f>
        <v>47599</v>
      </c>
      <c r="AE20" s="5" t="s">
        <v>0</v>
      </c>
      <c r="AF20" s="24">
        <f>IFERROR(B20/Q20,"N.A.")</f>
        <v>5643.5411214432879</v>
      </c>
      <c r="AG20" s="25"/>
      <c r="AH20" s="24">
        <f>IFERROR(D20/S20,"N.A.")</f>
        <v>5278.2965716646013</v>
      </c>
      <c r="AI20" s="25"/>
      <c r="AJ20" s="24">
        <f>IFERROR(F20/U20,"N.A.")</f>
        <v>8281.3117667970146</v>
      </c>
      <c r="AK20" s="25"/>
      <c r="AL20" s="24">
        <f>IFERROR(H20/W20,"N.A.")</f>
        <v>4893.4127120095936</v>
      </c>
      <c r="AM20" s="25"/>
      <c r="AN20" s="24">
        <f>IFERROR(J20/Y20,"N.A.")</f>
        <v>0</v>
      </c>
      <c r="AO20" s="25"/>
      <c r="AP20" s="24">
        <f>IFERROR(L20/AA20,"N.A.")</f>
        <v>5616.5391289732979</v>
      </c>
      <c r="AQ20" s="25"/>
      <c r="AR20" s="16">
        <f>IFERROR(N20/AC20, "N.A.")</f>
        <v>5616.5391289732979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8461110</v>
      </c>
      <c r="C27" s="2"/>
      <c r="D27" s="2">
        <v>6966110</v>
      </c>
      <c r="E27" s="2"/>
      <c r="F27" s="2">
        <v>4040120</v>
      </c>
      <c r="G27" s="2"/>
      <c r="H27" s="2">
        <v>9920140</v>
      </c>
      <c r="I27" s="2"/>
      <c r="J27" s="2">
        <v>0</v>
      </c>
      <c r="K27" s="2"/>
      <c r="L27" s="1">
        <f>B27+D27+F27+H27+J27</f>
        <v>29387480</v>
      </c>
      <c r="M27" s="13">
        <f>C27+E27+G27+I27+K27</f>
        <v>0</v>
      </c>
      <c r="N27" s="14">
        <f>L27+M27</f>
        <v>29387480</v>
      </c>
      <c r="P27" s="3" t="s">
        <v>12</v>
      </c>
      <c r="Q27" s="2">
        <v>1258</v>
      </c>
      <c r="R27" s="2">
        <v>0</v>
      </c>
      <c r="S27" s="2">
        <v>1097</v>
      </c>
      <c r="T27" s="2">
        <v>0</v>
      </c>
      <c r="U27" s="2">
        <v>614</v>
      </c>
      <c r="V27" s="2">
        <v>0</v>
      </c>
      <c r="W27" s="2">
        <v>1735</v>
      </c>
      <c r="X27" s="2">
        <v>0</v>
      </c>
      <c r="Y27" s="2">
        <v>610</v>
      </c>
      <c r="Z27" s="2">
        <v>0</v>
      </c>
      <c r="AA27" s="1">
        <f>Q27+S27+U27+W27+Y27</f>
        <v>5314</v>
      </c>
      <c r="AB27" s="13">
        <f>R27+T27+V27+X27+Z27</f>
        <v>0</v>
      </c>
      <c r="AC27" s="14">
        <f>AA27+AB27</f>
        <v>5314</v>
      </c>
      <c r="AE27" s="3" t="s">
        <v>12</v>
      </c>
      <c r="AF27" s="2">
        <f>IFERROR(B27/Q27, "N.A.")</f>
        <v>6725.8426073131959</v>
      </c>
      <c r="AG27" s="2" t="str">
        <f t="shared" ref="AG27:AG31" si="22">IFERROR(C27/R27, "N.A.")</f>
        <v>N.A.</v>
      </c>
      <c r="AH27" s="2">
        <f t="shared" ref="AH27:AH31" si="23">IFERROR(D27/S27, "N.A.")</f>
        <v>6350.145852324521</v>
      </c>
      <c r="AI27" s="2" t="str">
        <f t="shared" ref="AI27:AI31" si="24">IFERROR(E27/T27, "N.A.")</f>
        <v>N.A.</v>
      </c>
      <c r="AJ27" s="2">
        <f t="shared" ref="AJ27:AJ31" si="25">IFERROR(F27/U27, "N.A.")</f>
        <v>6580</v>
      </c>
      <c r="AK27" s="2" t="str">
        <f t="shared" ref="AK27:AK31" si="26">IFERROR(G27/V27, "N.A.")</f>
        <v>N.A.</v>
      </c>
      <c r="AL27" s="2">
        <f t="shared" ref="AL27:AL31" si="27">IFERROR(H27/W27, "N.A.")</f>
        <v>5717.6599423631123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5530.1994730899514</v>
      </c>
      <c r="AQ27" s="13" t="str">
        <f t="shared" ref="AQ27:AQ30" si="32">IFERROR(M27/AB27, "N.A.")</f>
        <v>N.A.</v>
      </c>
      <c r="AR27" s="14">
        <f t="shared" ref="AR27:AR30" si="33">IFERROR(N27/AC27, "N.A.")</f>
        <v>5530.1994730899514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22913660.000000004</v>
      </c>
      <c r="C29" s="2">
        <v>91864709.99999997</v>
      </c>
      <c r="D29" s="2">
        <v>5812645.9999999991</v>
      </c>
      <c r="E29" s="2"/>
      <c r="F29" s="2"/>
      <c r="G29" s="2">
        <v>16870000</v>
      </c>
      <c r="H29" s="2"/>
      <c r="I29" s="2">
        <v>9158560</v>
      </c>
      <c r="J29" s="2"/>
      <c r="K29" s="2"/>
      <c r="L29" s="1">
        <f t="shared" si="34"/>
        <v>28726306.000000004</v>
      </c>
      <c r="M29" s="13">
        <f t="shared" si="35"/>
        <v>117893269.99999997</v>
      </c>
      <c r="N29" s="14">
        <f t="shared" si="36"/>
        <v>146619575.99999997</v>
      </c>
      <c r="P29" s="3" t="s">
        <v>14</v>
      </c>
      <c r="Q29" s="2">
        <v>4762</v>
      </c>
      <c r="R29" s="2">
        <v>15899</v>
      </c>
      <c r="S29" s="2">
        <v>1108</v>
      </c>
      <c r="T29" s="2">
        <v>0</v>
      </c>
      <c r="U29" s="2">
        <v>0</v>
      </c>
      <c r="V29" s="2">
        <v>1786</v>
      </c>
      <c r="W29" s="2">
        <v>0</v>
      </c>
      <c r="X29" s="2">
        <v>734</v>
      </c>
      <c r="Y29" s="2">
        <v>0</v>
      </c>
      <c r="Z29" s="2">
        <v>0</v>
      </c>
      <c r="AA29" s="1">
        <f t="shared" si="37"/>
        <v>5870</v>
      </c>
      <c r="AB29" s="13">
        <f t="shared" si="38"/>
        <v>18419</v>
      </c>
      <c r="AC29" s="14">
        <f t="shared" si="39"/>
        <v>24289</v>
      </c>
      <c r="AE29" s="3" t="s">
        <v>14</v>
      </c>
      <c r="AF29" s="2">
        <f t="shared" si="40"/>
        <v>4811.7723645527094</v>
      </c>
      <c r="AG29" s="2">
        <f t="shared" si="22"/>
        <v>5778.0181143468126</v>
      </c>
      <c r="AH29" s="2">
        <f t="shared" si="23"/>
        <v>5246.0703971119128</v>
      </c>
      <c r="AI29" s="2" t="str">
        <f t="shared" si="24"/>
        <v>N.A.</v>
      </c>
      <c r="AJ29" s="2" t="str">
        <f t="shared" si="25"/>
        <v>N.A.</v>
      </c>
      <c r="AK29" s="2">
        <f t="shared" si="26"/>
        <v>9445.6886898096309</v>
      </c>
      <c r="AL29" s="2" t="str">
        <f t="shared" si="27"/>
        <v>N.A.</v>
      </c>
      <c r="AM29" s="2">
        <f t="shared" si="28"/>
        <v>12477.602179836513</v>
      </c>
      <c r="AN29" s="2" t="str">
        <f t="shared" si="29"/>
        <v>N.A.</v>
      </c>
      <c r="AO29" s="2" t="str">
        <f t="shared" si="30"/>
        <v>N.A.</v>
      </c>
      <c r="AP29" s="15">
        <f t="shared" si="31"/>
        <v>4893.7488926746173</v>
      </c>
      <c r="AQ29" s="13">
        <f t="shared" si="32"/>
        <v>6400.6335848851713</v>
      </c>
      <c r="AR29" s="14">
        <f t="shared" si="33"/>
        <v>6036.4599612993525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31374770</v>
      </c>
      <c r="C31" s="2">
        <v>91864709.99999997</v>
      </c>
      <c r="D31" s="2">
        <v>12778755.999999998</v>
      </c>
      <c r="E31" s="2"/>
      <c r="F31" s="2">
        <v>4040120</v>
      </c>
      <c r="G31" s="2">
        <v>16870000</v>
      </c>
      <c r="H31" s="2">
        <v>9920140</v>
      </c>
      <c r="I31" s="2">
        <v>9158560</v>
      </c>
      <c r="J31" s="2">
        <v>0</v>
      </c>
      <c r="K31" s="2"/>
      <c r="L31" s="1">
        <f t="shared" ref="L31" si="41">B31+D31+F31+H31+J31</f>
        <v>58113786</v>
      </c>
      <c r="M31" s="13">
        <f t="shared" ref="M31" si="42">C31+E31+G31+I31+K31</f>
        <v>117893269.99999997</v>
      </c>
      <c r="N31" s="21">
        <f t="shared" ref="N31" si="43">L31+M31</f>
        <v>176007055.99999997</v>
      </c>
      <c r="P31" s="4" t="s">
        <v>16</v>
      </c>
      <c r="Q31" s="2">
        <v>6020</v>
      </c>
      <c r="R31" s="2">
        <v>15899</v>
      </c>
      <c r="S31" s="2">
        <v>2205</v>
      </c>
      <c r="T31" s="2">
        <v>0</v>
      </c>
      <c r="U31" s="2">
        <v>614</v>
      </c>
      <c r="V31" s="2">
        <v>1786</v>
      </c>
      <c r="W31" s="2">
        <v>1735</v>
      </c>
      <c r="X31" s="2">
        <v>734</v>
      </c>
      <c r="Y31" s="2">
        <v>610</v>
      </c>
      <c r="Z31" s="2">
        <v>0</v>
      </c>
      <c r="AA31" s="1">
        <f t="shared" ref="AA31" si="44">Q31+S31+U31+W31+Y31</f>
        <v>11184</v>
      </c>
      <c r="AB31" s="13">
        <f t="shared" ref="AB31" si="45">R31+T31+V31+X31+Z31</f>
        <v>18419</v>
      </c>
      <c r="AC31" s="14">
        <f t="shared" ref="AC31" si="46">AA31+AB31</f>
        <v>29603</v>
      </c>
      <c r="AE31" s="4" t="s">
        <v>16</v>
      </c>
      <c r="AF31" s="2">
        <f t="shared" si="40"/>
        <v>5211.7558139534885</v>
      </c>
      <c r="AG31" s="2">
        <f t="shared" si="22"/>
        <v>5778.0181143468126</v>
      </c>
      <c r="AH31" s="2">
        <f t="shared" si="23"/>
        <v>5795.3541950113367</v>
      </c>
      <c r="AI31" s="2" t="str">
        <f t="shared" si="24"/>
        <v>N.A.</v>
      </c>
      <c r="AJ31" s="2">
        <f t="shared" si="25"/>
        <v>6580</v>
      </c>
      <c r="AK31" s="2">
        <f t="shared" si="26"/>
        <v>9445.6886898096309</v>
      </c>
      <c r="AL31" s="2">
        <f t="shared" si="27"/>
        <v>5717.6599423631123</v>
      </c>
      <c r="AM31" s="2">
        <f t="shared" si="28"/>
        <v>12477.602179836513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5196.1539699570812</v>
      </c>
      <c r="AQ31" s="13">
        <f t="shared" ref="AQ31" si="48">IFERROR(M31/AB31, "N.A.")</f>
        <v>6400.6335848851713</v>
      </c>
      <c r="AR31" s="14">
        <f t="shared" ref="AR31" si="49">IFERROR(N31/AC31, "N.A.")</f>
        <v>5945.5817315812574</v>
      </c>
    </row>
    <row r="32" spans="1:44" ht="15" customHeight="1" thickBot="1" x14ac:dyDescent="0.3">
      <c r="A32" s="5" t="s">
        <v>0</v>
      </c>
      <c r="B32" s="44">
        <f>B31+C31</f>
        <v>123239479.99999997</v>
      </c>
      <c r="C32" s="45"/>
      <c r="D32" s="44">
        <f>D31+E31</f>
        <v>12778755.999999998</v>
      </c>
      <c r="E32" s="45"/>
      <c r="F32" s="44">
        <f>F31+G31</f>
        <v>20910120</v>
      </c>
      <c r="G32" s="45"/>
      <c r="H32" s="44">
        <f>H31+I31</f>
        <v>19078700</v>
      </c>
      <c r="I32" s="45"/>
      <c r="J32" s="44">
        <f>J31+K31</f>
        <v>0</v>
      </c>
      <c r="K32" s="45"/>
      <c r="L32" s="44">
        <f>L31+M31</f>
        <v>176007055.99999997</v>
      </c>
      <c r="M32" s="46"/>
      <c r="N32" s="22">
        <f>B32+D32+F32+H32+J32</f>
        <v>176007055.99999997</v>
      </c>
      <c r="P32" s="5" t="s">
        <v>0</v>
      </c>
      <c r="Q32" s="44">
        <f>Q31+R31</f>
        <v>21919</v>
      </c>
      <c r="R32" s="45"/>
      <c r="S32" s="44">
        <f>S31+T31</f>
        <v>2205</v>
      </c>
      <c r="T32" s="45"/>
      <c r="U32" s="44">
        <f>U31+V31</f>
        <v>2400</v>
      </c>
      <c r="V32" s="45"/>
      <c r="W32" s="44">
        <f>W31+X31</f>
        <v>2469</v>
      </c>
      <c r="X32" s="45"/>
      <c r="Y32" s="44">
        <f>Y31+Z31</f>
        <v>610</v>
      </c>
      <c r="Z32" s="45"/>
      <c r="AA32" s="44">
        <f>AA31+AB31</f>
        <v>29603</v>
      </c>
      <c r="AB32" s="45"/>
      <c r="AC32" s="23">
        <f>Q32+S32+U32+W32+Y32</f>
        <v>29603</v>
      </c>
      <c r="AE32" s="5" t="s">
        <v>0</v>
      </c>
      <c r="AF32" s="24">
        <f>IFERROR(B32/Q32,"N.A.")</f>
        <v>5622.4955518043689</v>
      </c>
      <c r="AG32" s="25"/>
      <c r="AH32" s="24">
        <f>IFERROR(D32/S32,"N.A.")</f>
        <v>5795.3541950113367</v>
      </c>
      <c r="AI32" s="25"/>
      <c r="AJ32" s="24">
        <f>IFERROR(F32/U32,"N.A.")</f>
        <v>8712.5499999999993</v>
      </c>
      <c r="AK32" s="25"/>
      <c r="AL32" s="24">
        <f>IFERROR(H32/W32,"N.A.")</f>
        <v>7727.2985014175783</v>
      </c>
      <c r="AM32" s="25"/>
      <c r="AN32" s="24">
        <f>IFERROR(J32/Y32,"N.A.")</f>
        <v>0</v>
      </c>
      <c r="AO32" s="25"/>
      <c r="AP32" s="24">
        <f>IFERROR(L32/AA32,"N.A.")</f>
        <v>5945.5817315812574</v>
      </c>
      <c r="AQ32" s="25"/>
      <c r="AR32" s="16">
        <f>IFERROR(N32/AC32, "N.A.")</f>
        <v>5945.5817315812574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2059700</v>
      </c>
      <c r="C39" s="2"/>
      <c r="D39" s="2"/>
      <c r="E39" s="2"/>
      <c r="F39" s="2">
        <v>2385210</v>
      </c>
      <c r="G39" s="2"/>
      <c r="H39" s="2">
        <v>6811025</v>
      </c>
      <c r="I39" s="2"/>
      <c r="J39" s="2"/>
      <c r="K39" s="2"/>
      <c r="L39" s="1">
        <f>B39+D39+F39+H39+J39</f>
        <v>11255935</v>
      </c>
      <c r="M39" s="13">
        <f>C39+E39+G39+I39+K39</f>
        <v>0</v>
      </c>
      <c r="N39" s="14">
        <f>L39+M39</f>
        <v>11255935</v>
      </c>
      <c r="P39" s="3" t="s">
        <v>12</v>
      </c>
      <c r="Q39" s="2">
        <v>432</v>
      </c>
      <c r="R39" s="2">
        <v>0</v>
      </c>
      <c r="S39" s="2">
        <v>0</v>
      </c>
      <c r="T39" s="2">
        <v>0</v>
      </c>
      <c r="U39" s="2">
        <v>413</v>
      </c>
      <c r="V39" s="2">
        <v>0</v>
      </c>
      <c r="W39" s="2">
        <v>2466</v>
      </c>
      <c r="X39" s="2">
        <v>0</v>
      </c>
      <c r="Y39" s="2">
        <v>0</v>
      </c>
      <c r="Z39" s="2">
        <v>0</v>
      </c>
      <c r="AA39" s="1">
        <f>Q39+S39+U39+W39+Y39</f>
        <v>3311</v>
      </c>
      <c r="AB39" s="13">
        <f>R39+T39+V39+X39+Z39</f>
        <v>0</v>
      </c>
      <c r="AC39" s="14">
        <f>AA39+AB39</f>
        <v>3311</v>
      </c>
      <c r="AE39" s="3" t="s">
        <v>12</v>
      </c>
      <c r="AF39" s="2">
        <f>IFERROR(B39/Q39, "N.A.")</f>
        <v>4767.8240740740739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5775.3268765133171</v>
      </c>
      <c r="AK39" s="2" t="str">
        <f t="shared" ref="AK39:AK43" si="54">IFERROR(G39/V39, "N.A.")</f>
        <v>N.A.</v>
      </c>
      <c r="AL39" s="2">
        <f t="shared" ref="AL39:AL43" si="55">IFERROR(H39/W39, "N.A.")</f>
        <v>2761.9728304947284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3399.5575354877678</v>
      </c>
      <c r="AQ39" s="13" t="str">
        <f t="shared" ref="AQ39:AQ42" si="60">IFERROR(M39/AB39, "N.A.")</f>
        <v>N.A.</v>
      </c>
      <c r="AR39" s="14">
        <f t="shared" ref="AR39:AR42" si="61">IFERROR(N39/AC39, "N.A.")</f>
        <v>3399.5575354877678</v>
      </c>
    </row>
    <row r="40" spans="1:44" ht="15" customHeight="1" thickBot="1" x14ac:dyDescent="0.3">
      <c r="A40" s="3" t="s">
        <v>13</v>
      </c>
      <c r="B40" s="2">
        <v>3956000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3956000</v>
      </c>
      <c r="M40" s="13">
        <f t="shared" ref="M40:M42" si="63">C40+E40+G40+I40+K40</f>
        <v>0</v>
      </c>
      <c r="N40" s="14">
        <f t="shared" ref="N40:N42" si="64">L40+M40</f>
        <v>3956000</v>
      </c>
      <c r="P40" s="3" t="s">
        <v>13</v>
      </c>
      <c r="Q40" s="2">
        <v>1258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1258</v>
      </c>
      <c r="AB40" s="13">
        <f t="shared" ref="AB40:AB42" si="66">R40+T40+V40+X40+Z40</f>
        <v>0</v>
      </c>
      <c r="AC40" s="14">
        <f t="shared" ref="AC40:AC42" si="67">AA40+AB40</f>
        <v>1258</v>
      </c>
      <c r="AE40" s="3" t="s">
        <v>13</v>
      </c>
      <c r="AF40" s="2">
        <f t="shared" ref="AF40:AF43" si="68">IFERROR(B40/Q40, "N.A.")</f>
        <v>3144.6740858505564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3144.6740858505564</v>
      </c>
      <c r="AQ40" s="13" t="str">
        <f t="shared" si="60"/>
        <v>N.A.</v>
      </c>
      <c r="AR40" s="14">
        <f t="shared" si="61"/>
        <v>3144.6740858505564</v>
      </c>
    </row>
    <row r="41" spans="1:44" ht="15" customHeight="1" thickBot="1" x14ac:dyDescent="0.3">
      <c r="A41" s="3" t="s">
        <v>14</v>
      </c>
      <c r="B41" s="2">
        <v>7998900</v>
      </c>
      <c r="C41" s="2">
        <v>65450629.999999993</v>
      </c>
      <c r="D41" s="2">
        <v>0</v>
      </c>
      <c r="E41" s="2"/>
      <c r="F41" s="2"/>
      <c r="G41" s="2"/>
      <c r="H41" s="2"/>
      <c r="I41" s="2">
        <v>2673125</v>
      </c>
      <c r="J41" s="2"/>
      <c r="K41" s="2"/>
      <c r="L41" s="1">
        <f t="shared" si="62"/>
        <v>7998900</v>
      </c>
      <c r="M41" s="13">
        <f t="shared" si="63"/>
        <v>68123755</v>
      </c>
      <c r="N41" s="14">
        <f t="shared" si="64"/>
        <v>76122655</v>
      </c>
      <c r="P41" s="3" t="s">
        <v>14</v>
      </c>
      <c r="Q41" s="2">
        <v>1808</v>
      </c>
      <c r="R41" s="2">
        <v>10501</v>
      </c>
      <c r="S41" s="2">
        <v>216</v>
      </c>
      <c r="T41" s="2">
        <v>0</v>
      </c>
      <c r="U41" s="2">
        <v>0</v>
      </c>
      <c r="V41" s="2">
        <v>0</v>
      </c>
      <c r="W41" s="2">
        <v>0</v>
      </c>
      <c r="X41" s="2">
        <v>902</v>
      </c>
      <c r="Y41" s="2">
        <v>0</v>
      </c>
      <c r="Z41" s="2">
        <v>0</v>
      </c>
      <c r="AA41" s="1">
        <f t="shared" si="65"/>
        <v>2024</v>
      </c>
      <c r="AB41" s="13">
        <f t="shared" si="66"/>
        <v>11403</v>
      </c>
      <c r="AC41" s="14">
        <f t="shared" si="67"/>
        <v>13427</v>
      </c>
      <c r="AE41" s="3" t="s">
        <v>14</v>
      </c>
      <c r="AF41" s="2">
        <f t="shared" si="68"/>
        <v>4424.1703539823011</v>
      </c>
      <c r="AG41" s="2">
        <f t="shared" si="50"/>
        <v>6232.7997333587273</v>
      </c>
      <c r="AH41" s="2">
        <f t="shared" si="51"/>
        <v>0</v>
      </c>
      <c r="AI41" s="2" t="str">
        <f t="shared" si="52"/>
        <v>N.A.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>
        <f t="shared" si="56"/>
        <v>2963.5532150776053</v>
      </c>
      <c r="AN41" s="2" t="str">
        <f t="shared" si="57"/>
        <v>N.A.</v>
      </c>
      <c r="AO41" s="2" t="str">
        <f t="shared" si="58"/>
        <v>N.A.</v>
      </c>
      <c r="AP41" s="15">
        <f t="shared" si="59"/>
        <v>3952.0256916996045</v>
      </c>
      <c r="AQ41" s="13">
        <f t="shared" si="60"/>
        <v>5974.1958256599137</v>
      </c>
      <c r="AR41" s="14">
        <f t="shared" si="61"/>
        <v>5669.3717881879793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14014600</v>
      </c>
      <c r="C43" s="2">
        <v>65450629.999999993</v>
      </c>
      <c r="D43" s="2">
        <v>0</v>
      </c>
      <c r="E43" s="2"/>
      <c r="F43" s="2">
        <v>2385210</v>
      </c>
      <c r="G43" s="2"/>
      <c r="H43" s="2">
        <v>6811025</v>
      </c>
      <c r="I43" s="2">
        <v>2673125</v>
      </c>
      <c r="J43" s="2"/>
      <c r="K43" s="2"/>
      <c r="L43" s="1">
        <f t="shared" ref="L43" si="69">B43+D43+F43+H43+J43</f>
        <v>23210835</v>
      </c>
      <c r="M43" s="13">
        <f t="shared" ref="M43" si="70">C43+E43+G43+I43+K43</f>
        <v>68123755</v>
      </c>
      <c r="N43" s="21">
        <f t="shared" ref="N43" si="71">L43+M43</f>
        <v>91334590</v>
      </c>
      <c r="P43" s="4" t="s">
        <v>16</v>
      </c>
      <c r="Q43" s="2">
        <v>3498</v>
      </c>
      <c r="R43" s="2">
        <v>10501</v>
      </c>
      <c r="S43" s="2">
        <v>216</v>
      </c>
      <c r="T43" s="2">
        <v>0</v>
      </c>
      <c r="U43" s="2">
        <v>413</v>
      </c>
      <c r="V43" s="2">
        <v>0</v>
      </c>
      <c r="W43" s="2">
        <v>2466</v>
      </c>
      <c r="X43" s="2">
        <v>902</v>
      </c>
      <c r="Y43" s="2">
        <v>0</v>
      </c>
      <c r="Z43" s="2">
        <v>0</v>
      </c>
      <c r="AA43" s="1">
        <f t="shared" ref="AA43" si="72">Q43+S43+U43+W43+Y43</f>
        <v>6593</v>
      </c>
      <c r="AB43" s="13">
        <f t="shared" ref="AB43" si="73">R43+T43+V43+X43+Z43</f>
        <v>11403</v>
      </c>
      <c r="AC43" s="21">
        <f t="shared" ref="AC43" si="74">AA43+AB43</f>
        <v>17996</v>
      </c>
      <c r="AE43" s="4" t="s">
        <v>16</v>
      </c>
      <c r="AF43" s="2">
        <f t="shared" si="68"/>
        <v>4006.4608347627213</v>
      </c>
      <c r="AG43" s="2">
        <f t="shared" si="50"/>
        <v>6232.7997333587273</v>
      </c>
      <c r="AH43" s="2">
        <f t="shared" si="51"/>
        <v>0</v>
      </c>
      <c r="AI43" s="2" t="str">
        <f t="shared" si="52"/>
        <v>N.A.</v>
      </c>
      <c r="AJ43" s="2">
        <f t="shared" si="53"/>
        <v>5775.3268765133171</v>
      </c>
      <c r="AK43" s="2" t="str">
        <f t="shared" si="54"/>
        <v>N.A.</v>
      </c>
      <c r="AL43" s="2">
        <f t="shared" si="55"/>
        <v>2761.9728304947284</v>
      </c>
      <c r="AM43" s="2">
        <f t="shared" si="56"/>
        <v>2963.5532150776053</v>
      </c>
      <c r="AN43" s="2" t="str">
        <f t="shared" si="57"/>
        <v>N.A.</v>
      </c>
      <c r="AO43" s="2" t="str">
        <f t="shared" si="58"/>
        <v>N.A.</v>
      </c>
      <c r="AP43" s="15">
        <f t="shared" ref="AP43" si="75">IFERROR(L43/AA43, "N.A.")</f>
        <v>3520.527074169574</v>
      </c>
      <c r="AQ43" s="13">
        <f t="shared" ref="AQ43" si="76">IFERROR(M43/AB43, "N.A.")</f>
        <v>5974.1958256599137</v>
      </c>
      <c r="AR43" s="14">
        <f t="shared" ref="AR43" si="77">IFERROR(N43/AC43, "N.A.")</f>
        <v>5075.2717270504554</v>
      </c>
    </row>
    <row r="44" spans="1:44" ht="15" customHeight="1" thickBot="1" x14ac:dyDescent="0.3">
      <c r="A44" s="5" t="s">
        <v>0</v>
      </c>
      <c r="B44" s="44">
        <f>B43+C43</f>
        <v>79465230</v>
      </c>
      <c r="C44" s="45"/>
      <c r="D44" s="44">
        <f>D43+E43</f>
        <v>0</v>
      </c>
      <c r="E44" s="45"/>
      <c r="F44" s="44">
        <f>F43+G43</f>
        <v>2385210</v>
      </c>
      <c r="G44" s="45"/>
      <c r="H44" s="44">
        <f>H43+I43</f>
        <v>9484150</v>
      </c>
      <c r="I44" s="45"/>
      <c r="J44" s="44">
        <f>J43+K43</f>
        <v>0</v>
      </c>
      <c r="K44" s="45"/>
      <c r="L44" s="44">
        <f>L43+M43</f>
        <v>91334590</v>
      </c>
      <c r="M44" s="46"/>
      <c r="N44" s="22">
        <f>B44+D44+F44+H44+J44</f>
        <v>91334590</v>
      </c>
      <c r="P44" s="5" t="s">
        <v>0</v>
      </c>
      <c r="Q44" s="44">
        <f>Q43+R43</f>
        <v>13999</v>
      </c>
      <c r="R44" s="45"/>
      <c r="S44" s="44">
        <f>S43+T43</f>
        <v>216</v>
      </c>
      <c r="T44" s="45"/>
      <c r="U44" s="44">
        <f>U43+V43</f>
        <v>413</v>
      </c>
      <c r="V44" s="45"/>
      <c r="W44" s="44">
        <f>W43+X43</f>
        <v>3368</v>
      </c>
      <c r="X44" s="45"/>
      <c r="Y44" s="44">
        <f>Y43+Z43</f>
        <v>0</v>
      </c>
      <c r="Z44" s="45"/>
      <c r="AA44" s="44">
        <f>AA43+AB43</f>
        <v>17996</v>
      </c>
      <c r="AB44" s="46"/>
      <c r="AC44" s="22">
        <f>Q44+S44+U44+W44+Y44</f>
        <v>17996</v>
      </c>
      <c r="AE44" s="5" t="s">
        <v>0</v>
      </c>
      <c r="AF44" s="24">
        <f>IFERROR(B44/Q44,"N.A.")</f>
        <v>5676.4933209514966</v>
      </c>
      <c r="AG44" s="25"/>
      <c r="AH44" s="24">
        <f>IFERROR(D44/S44,"N.A.")</f>
        <v>0</v>
      </c>
      <c r="AI44" s="25"/>
      <c r="AJ44" s="24">
        <f>IFERROR(F44/U44,"N.A.")</f>
        <v>5775.3268765133171</v>
      </c>
      <c r="AK44" s="25"/>
      <c r="AL44" s="24">
        <f>IFERROR(H44/W44,"N.A.")</f>
        <v>2815.959026128266</v>
      </c>
      <c r="AM44" s="25"/>
      <c r="AN44" s="24" t="str">
        <f>IFERROR(J44/Y44,"N.A.")</f>
        <v>N.A.</v>
      </c>
      <c r="AO44" s="25"/>
      <c r="AP44" s="24">
        <f>IFERROR(L44/AA44,"N.A.")</f>
        <v>5075.2717270504554</v>
      </c>
      <c r="AQ44" s="25"/>
      <c r="AR44" s="16">
        <f>IFERROR(N44/AC44, "N.A.")</f>
        <v>5075.2717270504554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12596540</v>
      </c>
      <c r="C15" s="2"/>
      <c r="D15" s="2">
        <v>2838000</v>
      </c>
      <c r="E15" s="2"/>
      <c r="F15" s="2">
        <v>6232420</v>
      </c>
      <c r="G15" s="2"/>
      <c r="H15" s="2">
        <v>8220405</v>
      </c>
      <c r="I15" s="2"/>
      <c r="J15" s="2">
        <v>0</v>
      </c>
      <c r="K15" s="2"/>
      <c r="L15" s="1">
        <f>B15+D15+F15+H15+J15</f>
        <v>29887365</v>
      </c>
      <c r="M15" s="13">
        <f>C15+E15+G15+I15+K15</f>
        <v>0</v>
      </c>
      <c r="N15" s="14">
        <f>L15+M15</f>
        <v>29887365</v>
      </c>
      <c r="P15" s="3" t="s">
        <v>12</v>
      </c>
      <c r="Q15" s="2">
        <v>2384</v>
      </c>
      <c r="R15" s="2">
        <v>0</v>
      </c>
      <c r="S15" s="2">
        <v>660</v>
      </c>
      <c r="T15" s="2">
        <v>0</v>
      </c>
      <c r="U15" s="2">
        <v>1180</v>
      </c>
      <c r="V15" s="2">
        <v>0</v>
      </c>
      <c r="W15" s="2">
        <v>3452</v>
      </c>
      <c r="X15" s="2">
        <v>0</v>
      </c>
      <c r="Y15" s="2">
        <v>240</v>
      </c>
      <c r="Z15" s="2">
        <v>0</v>
      </c>
      <c r="AA15" s="1">
        <f>Q15+S15+U15+W15+Y15</f>
        <v>7916</v>
      </c>
      <c r="AB15" s="13">
        <f>R15+T15+V15+X15+Z15</f>
        <v>0</v>
      </c>
      <c r="AC15" s="14">
        <f>AA15+AB15</f>
        <v>7916</v>
      </c>
      <c r="AE15" s="3" t="s">
        <v>12</v>
      </c>
      <c r="AF15" s="2">
        <f>IFERROR(B15/Q15, "N.A.")</f>
        <v>5283.7835570469797</v>
      </c>
      <c r="AG15" s="2" t="str">
        <f t="shared" ref="AG15:AR19" si="0">IFERROR(C15/R15, "N.A.")</f>
        <v>N.A.</v>
      </c>
      <c r="AH15" s="2">
        <f t="shared" si="0"/>
        <v>4300</v>
      </c>
      <c r="AI15" s="2" t="str">
        <f t="shared" si="0"/>
        <v>N.A.</v>
      </c>
      <c r="AJ15" s="2">
        <f t="shared" si="0"/>
        <v>5281.7118644067796</v>
      </c>
      <c r="AK15" s="2" t="str">
        <f t="shared" si="0"/>
        <v>N.A.</v>
      </c>
      <c r="AL15" s="2">
        <f t="shared" si="0"/>
        <v>2381.3455967555042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3775.5640474987367</v>
      </c>
      <c r="AQ15" s="13" t="str">
        <f t="shared" si="0"/>
        <v>N.A.</v>
      </c>
      <c r="AR15" s="14">
        <f t="shared" si="0"/>
        <v>3775.5640474987367</v>
      </c>
    </row>
    <row r="16" spans="1:44" ht="15" customHeight="1" thickBot="1" x14ac:dyDescent="0.3">
      <c r="A16" s="3" t="s">
        <v>13</v>
      </c>
      <c r="B16" s="2">
        <v>2849180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2849180</v>
      </c>
      <c r="M16" s="13">
        <f t="shared" si="1"/>
        <v>0</v>
      </c>
      <c r="N16" s="14">
        <f t="shared" ref="N16:N18" si="2">L16+M16</f>
        <v>2849180</v>
      </c>
      <c r="P16" s="3" t="s">
        <v>13</v>
      </c>
      <c r="Q16" s="2">
        <v>845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845</v>
      </c>
      <c r="AB16" s="13">
        <f t="shared" si="3"/>
        <v>0</v>
      </c>
      <c r="AC16" s="14">
        <f t="shared" ref="AC16:AC18" si="4">AA16+AB16</f>
        <v>845</v>
      </c>
      <c r="AE16" s="3" t="s">
        <v>13</v>
      </c>
      <c r="AF16" s="2">
        <f t="shared" ref="AF16:AF19" si="5">IFERROR(B16/Q16, "N.A.")</f>
        <v>3371.810650887574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3371.810650887574</v>
      </c>
      <c r="AQ16" s="13" t="str">
        <f t="shared" si="0"/>
        <v>N.A.</v>
      </c>
      <c r="AR16" s="14">
        <f t="shared" si="0"/>
        <v>3371.810650887574</v>
      </c>
    </row>
    <row r="17" spans="1:44" ht="15" customHeight="1" thickBot="1" x14ac:dyDescent="0.3">
      <c r="A17" s="3" t="s">
        <v>14</v>
      </c>
      <c r="B17" s="2">
        <v>22115830</v>
      </c>
      <c r="C17" s="2">
        <v>19272500</v>
      </c>
      <c r="D17" s="2">
        <v>2889600</v>
      </c>
      <c r="E17" s="2"/>
      <c r="F17" s="2"/>
      <c r="G17" s="2">
        <v>892680</v>
      </c>
      <c r="H17" s="2"/>
      <c r="I17" s="2">
        <v>4102800</v>
      </c>
      <c r="J17" s="2">
        <v>0</v>
      </c>
      <c r="K17" s="2"/>
      <c r="L17" s="1">
        <f t="shared" si="1"/>
        <v>25005430</v>
      </c>
      <c r="M17" s="13">
        <f t="shared" si="1"/>
        <v>24267980</v>
      </c>
      <c r="N17" s="14">
        <f t="shared" si="2"/>
        <v>49273410</v>
      </c>
      <c r="P17" s="3" t="s">
        <v>14</v>
      </c>
      <c r="Q17" s="2">
        <v>3766</v>
      </c>
      <c r="R17" s="2">
        <v>2613</v>
      </c>
      <c r="S17" s="2">
        <v>480</v>
      </c>
      <c r="T17" s="2">
        <v>0</v>
      </c>
      <c r="U17" s="2">
        <v>0</v>
      </c>
      <c r="V17" s="2">
        <v>173</v>
      </c>
      <c r="W17" s="2">
        <v>0</v>
      </c>
      <c r="X17" s="2">
        <v>711</v>
      </c>
      <c r="Y17" s="2">
        <v>1306</v>
      </c>
      <c r="Z17" s="2">
        <v>0</v>
      </c>
      <c r="AA17" s="1">
        <f t="shared" si="3"/>
        <v>5552</v>
      </c>
      <c r="AB17" s="13">
        <f t="shared" si="3"/>
        <v>3497</v>
      </c>
      <c r="AC17" s="14">
        <f t="shared" si="4"/>
        <v>9049</v>
      </c>
      <c r="AE17" s="3" t="s">
        <v>14</v>
      </c>
      <c r="AF17" s="2">
        <f t="shared" si="5"/>
        <v>5872.4986723313859</v>
      </c>
      <c r="AG17" s="2">
        <f t="shared" si="0"/>
        <v>7375.6218905472633</v>
      </c>
      <c r="AH17" s="2">
        <f t="shared" si="0"/>
        <v>6020</v>
      </c>
      <c r="AI17" s="2" t="str">
        <f t="shared" si="0"/>
        <v>N.A.</v>
      </c>
      <c r="AJ17" s="2" t="str">
        <f t="shared" si="0"/>
        <v>N.A.</v>
      </c>
      <c r="AK17" s="2">
        <f t="shared" si="0"/>
        <v>5160</v>
      </c>
      <c r="AL17" s="2" t="str">
        <f t="shared" si="0"/>
        <v>N.A.</v>
      </c>
      <c r="AM17" s="2">
        <f t="shared" si="0"/>
        <v>5770.4641350210968</v>
      </c>
      <c r="AN17" s="2">
        <f t="shared" si="0"/>
        <v>0</v>
      </c>
      <c r="AO17" s="2" t="str">
        <f t="shared" si="0"/>
        <v>N.A.</v>
      </c>
      <c r="AP17" s="15">
        <f t="shared" si="0"/>
        <v>4503.8598703170028</v>
      </c>
      <c r="AQ17" s="13">
        <f t="shared" si="0"/>
        <v>6939.6568487274808</v>
      </c>
      <c r="AR17" s="14">
        <f t="shared" si="0"/>
        <v>5445.1773676649354</v>
      </c>
    </row>
    <row r="18" spans="1:44" ht="15" customHeight="1" thickBot="1" x14ac:dyDescent="0.3">
      <c r="A18" s="3" t="s">
        <v>15</v>
      </c>
      <c r="B18" s="2">
        <v>14223220.000000002</v>
      </c>
      <c r="C18" s="2"/>
      <c r="D18" s="2"/>
      <c r="E18" s="2"/>
      <c r="F18" s="2"/>
      <c r="G18" s="2">
        <v>576609.00000000012</v>
      </c>
      <c r="H18" s="2">
        <v>6026207.9999999991</v>
      </c>
      <c r="I18" s="2"/>
      <c r="J18" s="2">
        <v>0</v>
      </c>
      <c r="K18" s="2"/>
      <c r="L18" s="1">
        <f t="shared" si="1"/>
        <v>20249428</v>
      </c>
      <c r="M18" s="13">
        <f t="shared" si="1"/>
        <v>576609.00000000012</v>
      </c>
      <c r="N18" s="14">
        <f t="shared" si="2"/>
        <v>20826037</v>
      </c>
      <c r="P18" s="3" t="s">
        <v>15</v>
      </c>
      <c r="Q18" s="2">
        <v>3799</v>
      </c>
      <c r="R18" s="2">
        <v>0</v>
      </c>
      <c r="S18" s="2">
        <v>0</v>
      </c>
      <c r="T18" s="2">
        <v>0</v>
      </c>
      <c r="U18" s="2">
        <v>0</v>
      </c>
      <c r="V18" s="2">
        <v>413</v>
      </c>
      <c r="W18" s="2">
        <v>6773</v>
      </c>
      <c r="X18" s="2">
        <v>0</v>
      </c>
      <c r="Y18" s="2">
        <v>3526</v>
      </c>
      <c r="Z18" s="2">
        <v>0</v>
      </c>
      <c r="AA18" s="1">
        <f t="shared" si="3"/>
        <v>14098</v>
      </c>
      <c r="AB18" s="13">
        <f t="shared" si="3"/>
        <v>413</v>
      </c>
      <c r="AC18" s="21">
        <f t="shared" si="4"/>
        <v>14511</v>
      </c>
      <c r="AE18" s="3" t="s">
        <v>15</v>
      </c>
      <c r="AF18" s="2">
        <f t="shared" si="5"/>
        <v>3743.9378783890502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1396.1476997578695</v>
      </c>
      <c r="AL18" s="2">
        <f t="shared" si="0"/>
        <v>889.73984940203741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1436.3333806213648</v>
      </c>
      <c r="AQ18" s="13">
        <f t="shared" si="0"/>
        <v>1396.1476997578695</v>
      </c>
      <c r="AR18" s="14">
        <f t="shared" si="0"/>
        <v>1435.1896492316173</v>
      </c>
    </row>
    <row r="19" spans="1:44" ht="15" customHeight="1" thickBot="1" x14ac:dyDescent="0.3">
      <c r="A19" s="4" t="s">
        <v>16</v>
      </c>
      <c r="B19" s="2">
        <v>51784769.999999985</v>
      </c>
      <c r="C19" s="2">
        <v>19272500</v>
      </c>
      <c r="D19" s="2">
        <v>5727600</v>
      </c>
      <c r="E19" s="2"/>
      <c r="F19" s="2">
        <v>6232420</v>
      </c>
      <c r="G19" s="2">
        <v>1469289</v>
      </c>
      <c r="H19" s="2">
        <v>14246612.999999998</v>
      </c>
      <c r="I19" s="2">
        <v>4102800</v>
      </c>
      <c r="J19" s="2">
        <v>0</v>
      </c>
      <c r="K19" s="2"/>
      <c r="L19" s="1">
        <f t="shared" ref="L19" si="6">B19+D19+F19+H19+J19</f>
        <v>77991402.999999985</v>
      </c>
      <c r="M19" s="13">
        <f t="shared" ref="M19" si="7">C19+E19+G19+I19+K19</f>
        <v>24844589</v>
      </c>
      <c r="N19" s="21">
        <f t="shared" ref="N19" si="8">L19+M19</f>
        <v>102835991.99999999</v>
      </c>
      <c r="P19" s="4" t="s">
        <v>16</v>
      </c>
      <c r="Q19" s="2">
        <v>10794</v>
      </c>
      <c r="R19" s="2">
        <v>2613</v>
      </c>
      <c r="S19" s="2">
        <v>1140</v>
      </c>
      <c r="T19" s="2">
        <v>0</v>
      </c>
      <c r="U19" s="2">
        <v>1180</v>
      </c>
      <c r="V19" s="2">
        <v>586</v>
      </c>
      <c r="W19" s="2">
        <v>10225</v>
      </c>
      <c r="X19" s="2">
        <v>711</v>
      </c>
      <c r="Y19" s="2">
        <v>5072</v>
      </c>
      <c r="Z19" s="2">
        <v>0</v>
      </c>
      <c r="AA19" s="1">
        <f t="shared" ref="AA19" si="9">Q19+S19+U19+W19+Y19</f>
        <v>28411</v>
      </c>
      <c r="AB19" s="13">
        <f t="shared" ref="AB19" si="10">R19+T19+V19+X19+Z19</f>
        <v>3910</v>
      </c>
      <c r="AC19" s="14">
        <f t="shared" ref="AC19" si="11">AA19+AB19</f>
        <v>32321</v>
      </c>
      <c r="AE19" s="4" t="s">
        <v>16</v>
      </c>
      <c r="AF19" s="2">
        <f t="shared" si="5"/>
        <v>4797.5514174541395</v>
      </c>
      <c r="AG19" s="2">
        <f t="shared" si="0"/>
        <v>7375.6218905472633</v>
      </c>
      <c r="AH19" s="2">
        <f t="shared" si="0"/>
        <v>5024.2105263157891</v>
      </c>
      <c r="AI19" s="2" t="str">
        <f t="shared" si="0"/>
        <v>N.A.</v>
      </c>
      <c r="AJ19" s="2">
        <f t="shared" si="0"/>
        <v>5281.7118644067796</v>
      </c>
      <c r="AK19" s="2">
        <f t="shared" si="0"/>
        <v>2507.3191126279862</v>
      </c>
      <c r="AL19" s="2">
        <f t="shared" si="0"/>
        <v>1393.3117848410757</v>
      </c>
      <c r="AM19" s="2">
        <f t="shared" si="0"/>
        <v>5770.4641350210968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2745.112914012178</v>
      </c>
      <c r="AQ19" s="13">
        <f t="shared" ref="AQ19" si="13">IFERROR(M19/AB19, "N.A.")</f>
        <v>6354.1148337595905</v>
      </c>
      <c r="AR19" s="14">
        <f t="shared" ref="AR19" si="14">IFERROR(N19/AC19, "N.A.")</f>
        <v>3181.708239225271</v>
      </c>
    </row>
    <row r="20" spans="1:44" ht="15" customHeight="1" thickBot="1" x14ac:dyDescent="0.3">
      <c r="A20" s="5" t="s">
        <v>0</v>
      </c>
      <c r="B20" s="44">
        <f>B19+C19</f>
        <v>71057269.999999985</v>
      </c>
      <c r="C20" s="45"/>
      <c r="D20" s="44">
        <f>D19+E19</f>
        <v>5727600</v>
      </c>
      <c r="E20" s="45"/>
      <c r="F20" s="44">
        <f>F19+G19</f>
        <v>7701709</v>
      </c>
      <c r="G20" s="45"/>
      <c r="H20" s="44">
        <f>H19+I19</f>
        <v>18349413</v>
      </c>
      <c r="I20" s="45"/>
      <c r="J20" s="44">
        <f>J19+K19</f>
        <v>0</v>
      </c>
      <c r="K20" s="45"/>
      <c r="L20" s="44">
        <f>L19+M19</f>
        <v>102835991.99999999</v>
      </c>
      <c r="M20" s="46"/>
      <c r="N20" s="22">
        <f>B20+D20+F20+H20+J20</f>
        <v>102835991.99999999</v>
      </c>
      <c r="P20" s="5" t="s">
        <v>0</v>
      </c>
      <c r="Q20" s="44">
        <f>Q19+R19</f>
        <v>13407</v>
      </c>
      <c r="R20" s="45"/>
      <c r="S20" s="44">
        <f>S19+T19</f>
        <v>1140</v>
      </c>
      <c r="T20" s="45"/>
      <c r="U20" s="44">
        <f>U19+V19</f>
        <v>1766</v>
      </c>
      <c r="V20" s="45"/>
      <c r="W20" s="44">
        <f>W19+X19</f>
        <v>10936</v>
      </c>
      <c r="X20" s="45"/>
      <c r="Y20" s="44">
        <f>Y19+Z19</f>
        <v>5072</v>
      </c>
      <c r="Z20" s="45"/>
      <c r="AA20" s="44">
        <f>AA19+AB19</f>
        <v>32321</v>
      </c>
      <c r="AB20" s="45"/>
      <c r="AC20" s="23">
        <f>Q20+S20+U20+W20+Y20</f>
        <v>32321</v>
      </c>
      <c r="AE20" s="5" t="s">
        <v>0</v>
      </c>
      <c r="AF20" s="24">
        <f>IFERROR(B20/Q20,"N.A.")</f>
        <v>5300.0126799433119</v>
      </c>
      <c r="AG20" s="25"/>
      <c r="AH20" s="24">
        <f>IFERROR(D20/S20,"N.A.")</f>
        <v>5024.2105263157891</v>
      </c>
      <c r="AI20" s="25"/>
      <c r="AJ20" s="24">
        <f>IFERROR(F20/U20,"N.A.")</f>
        <v>4361.1036240090598</v>
      </c>
      <c r="AK20" s="25"/>
      <c r="AL20" s="24">
        <f>IFERROR(H20/W20,"N.A.")</f>
        <v>1677.8907278712509</v>
      </c>
      <c r="AM20" s="25"/>
      <c r="AN20" s="24">
        <f>IFERROR(J20/Y20,"N.A.")</f>
        <v>0</v>
      </c>
      <c r="AO20" s="25"/>
      <c r="AP20" s="24">
        <f>IFERROR(L20/AA20,"N.A.")</f>
        <v>3181.708239225271</v>
      </c>
      <c r="AQ20" s="25"/>
      <c r="AR20" s="16">
        <f>IFERROR(N20/AC20, "N.A.")</f>
        <v>3181.708239225271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10362140</v>
      </c>
      <c r="C27" s="2"/>
      <c r="D27" s="2">
        <v>2838000</v>
      </c>
      <c r="E27" s="2"/>
      <c r="F27" s="2">
        <v>2891320</v>
      </c>
      <c r="G27" s="2"/>
      <c r="H27" s="2">
        <v>2654400.0000000005</v>
      </c>
      <c r="I27" s="2"/>
      <c r="J27" s="2"/>
      <c r="K27" s="2"/>
      <c r="L27" s="1">
        <f>B27+D27+F27+H27+J27</f>
        <v>18745860</v>
      </c>
      <c r="M27" s="13">
        <f>C27+E27+G27+I27+K27</f>
        <v>0</v>
      </c>
      <c r="N27" s="14">
        <f>L27+M27</f>
        <v>18745860</v>
      </c>
      <c r="P27" s="3" t="s">
        <v>12</v>
      </c>
      <c r="Q27" s="2">
        <v>1726</v>
      </c>
      <c r="R27" s="2">
        <v>0</v>
      </c>
      <c r="S27" s="2">
        <v>660</v>
      </c>
      <c r="T27" s="2">
        <v>0</v>
      </c>
      <c r="U27" s="2">
        <v>742</v>
      </c>
      <c r="V27" s="2">
        <v>0</v>
      </c>
      <c r="W27" s="2">
        <v>658</v>
      </c>
      <c r="X27" s="2">
        <v>0</v>
      </c>
      <c r="Y27" s="2">
        <v>0</v>
      </c>
      <c r="Z27" s="2">
        <v>0</v>
      </c>
      <c r="AA27" s="1">
        <f t="shared" ref="AA27" si="15">Q27+S27+U27+W27+Y27</f>
        <v>3786</v>
      </c>
      <c r="AB27" s="13">
        <f t="shared" ref="AB27" si="16">R27+T27+V27+X27+Z27</f>
        <v>0</v>
      </c>
      <c r="AC27" s="14">
        <f>AA27+AB27</f>
        <v>3786</v>
      </c>
      <c r="AE27" s="3" t="s">
        <v>12</v>
      </c>
      <c r="AF27" s="2">
        <f>IFERROR(B27/Q27, "N.A.")</f>
        <v>6003.5573580533028</v>
      </c>
      <c r="AG27" s="2" t="str">
        <f t="shared" ref="AG27:AR31" si="17">IFERROR(C27/R27, "N.A.")</f>
        <v>N.A.</v>
      </c>
      <c r="AH27" s="2">
        <f t="shared" si="17"/>
        <v>4300</v>
      </c>
      <c r="AI27" s="2" t="str">
        <f t="shared" si="17"/>
        <v>N.A.</v>
      </c>
      <c r="AJ27" s="2">
        <f t="shared" si="17"/>
        <v>3896.657681940701</v>
      </c>
      <c r="AK27" s="2" t="str">
        <f t="shared" si="17"/>
        <v>N.A.</v>
      </c>
      <c r="AL27" s="2">
        <f t="shared" si="17"/>
        <v>4034.0425531914902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4951.3629160063392</v>
      </c>
      <c r="AQ27" s="13" t="str">
        <f t="shared" si="17"/>
        <v>N.A.</v>
      </c>
      <c r="AR27" s="14">
        <f t="shared" si="17"/>
        <v>4951.3629160063392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13227760.000000002</v>
      </c>
      <c r="C29" s="2">
        <v>13425100</v>
      </c>
      <c r="D29" s="2">
        <v>1548000</v>
      </c>
      <c r="E29" s="2"/>
      <c r="F29" s="2"/>
      <c r="G29" s="2">
        <v>892680</v>
      </c>
      <c r="H29" s="2"/>
      <c r="I29" s="2">
        <v>2877960</v>
      </c>
      <c r="J29" s="2">
        <v>0</v>
      </c>
      <c r="K29" s="2"/>
      <c r="L29" s="1">
        <f t="shared" si="18"/>
        <v>14775760.000000002</v>
      </c>
      <c r="M29" s="13">
        <f t="shared" si="18"/>
        <v>17195740</v>
      </c>
      <c r="N29" s="14">
        <f t="shared" si="19"/>
        <v>31971500</v>
      </c>
      <c r="P29" s="3" t="s">
        <v>14</v>
      </c>
      <c r="Q29" s="2">
        <v>2349</v>
      </c>
      <c r="R29" s="2">
        <v>1575</v>
      </c>
      <c r="S29" s="2">
        <v>240</v>
      </c>
      <c r="T29" s="2">
        <v>0</v>
      </c>
      <c r="U29" s="2">
        <v>0</v>
      </c>
      <c r="V29" s="2">
        <v>173</v>
      </c>
      <c r="W29" s="2">
        <v>0</v>
      </c>
      <c r="X29" s="2">
        <v>365</v>
      </c>
      <c r="Y29" s="2">
        <v>557</v>
      </c>
      <c r="Z29" s="2">
        <v>0</v>
      </c>
      <c r="AA29" s="1">
        <f t="shared" si="20"/>
        <v>3146</v>
      </c>
      <c r="AB29" s="13">
        <f t="shared" si="21"/>
        <v>2113</v>
      </c>
      <c r="AC29" s="14">
        <f t="shared" si="22"/>
        <v>5259</v>
      </c>
      <c r="AE29" s="3" t="s">
        <v>14</v>
      </c>
      <c r="AF29" s="2">
        <f t="shared" si="23"/>
        <v>5631.2303107705411</v>
      </c>
      <c r="AG29" s="2">
        <f t="shared" si="17"/>
        <v>8523.8730158730159</v>
      </c>
      <c r="AH29" s="2">
        <f t="shared" si="17"/>
        <v>6450</v>
      </c>
      <c r="AI29" s="2" t="str">
        <f t="shared" si="17"/>
        <v>N.A.</v>
      </c>
      <c r="AJ29" s="2" t="str">
        <f t="shared" si="17"/>
        <v>N.A.</v>
      </c>
      <c r="AK29" s="2">
        <f t="shared" si="17"/>
        <v>5160</v>
      </c>
      <c r="AL29" s="2" t="str">
        <f t="shared" si="17"/>
        <v>N.A.</v>
      </c>
      <c r="AM29" s="2">
        <f t="shared" si="17"/>
        <v>7884.821917808219</v>
      </c>
      <c r="AN29" s="2">
        <f t="shared" si="17"/>
        <v>0</v>
      </c>
      <c r="AO29" s="2" t="str">
        <f t="shared" si="17"/>
        <v>N.A.</v>
      </c>
      <c r="AP29" s="15">
        <f t="shared" si="17"/>
        <v>4696.6815003178644</v>
      </c>
      <c r="AQ29" s="13">
        <f t="shared" si="17"/>
        <v>8138.0690960719357</v>
      </c>
      <c r="AR29" s="14">
        <f t="shared" si="17"/>
        <v>6079.3877162958734</v>
      </c>
    </row>
    <row r="30" spans="1:44" ht="15" customHeight="1" thickBot="1" x14ac:dyDescent="0.3">
      <c r="A30" s="3" t="s">
        <v>15</v>
      </c>
      <c r="B30" s="2">
        <v>14140660</v>
      </c>
      <c r="C30" s="2"/>
      <c r="D30" s="2"/>
      <c r="E30" s="2"/>
      <c r="F30" s="2"/>
      <c r="G30" s="2">
        <v>576609.00000000012</v>
      </c>
      <c r="H30" s="2">
        <v>5128607.9999999991</v>
      </c>
      <c r="I30" s="2"/>
      <c r="J30" s="2">
        <v>0</v>
      </c>
      <c r="K30" s="2"/>
      <c r="L30" s="1">
        <f t="shared" si="18"/>
        <v>19269268</v>
      </c>
      <c r="M30" s="13">
        <f t="shared" si="18"/>
        <v>576609.00000000012</v>
      </c>
      <c r="N30" s="14">
        <f t="shared" si="19"/>
        <v>19845877</v>
      </c>
      <c r="P30" s="3" t="s">
        <v>15</v>
      </c>
      <c r="Q30" s="2">
        <v>3607</v>
      </c>
      <c r="R30" s="2">
        <v>0</v>
      </c>
      <c r="S30" s="2">
        <v>0</v>
      </c>
      <c r="T30" s="2">
        <v>0</v>
      </c>
      <c r="U30" s="2">
        <v>0</v>
      </c>
      <c r="V30" s="2">
        <v>413</v>
      </c>
      <c r="W30" s="2">
        <v>6197</v>
      </c>
      <c r="X30" s="2">
        <v>0</v>
      </c>
      <c r="Y30" s="2">
        <v>2724</v>
      </c>
      <c r="Z30" s="2">
        <v>0</v>
      </c>
      <c r="AA30" s="1">
        <f t="shared" si="20"/>
        <v>12528</v>
      </c>
      <c r="AB30" s="13">
        <f t="shared" si="21"/>
        <v>413</v>
      </c>
      <c r="AC30" s="21">
        <f t="shared" si="22"/>
        <v>12941</v>
      </c>
      <c r="AE30" s="3" t="s">
        <v>15</v>
      </c>
      <c r="AF30" s="2">
        <f t="shared" si="23"/>
        <v>3920.3382312170779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1396.1476997578695</v>
      </c>
      <c r="AL30" s="2">
        <f t="shared" si="17"/>
        <v>827.59528804260106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1538.096104725415</v>
      </c>
      <c r="AQ30" s="13">
        <f t="shared" si="17"/>
        <v>1396.1476997578695</v>
      </c>
      <c r="AR30" s="14">
        <f t="shared" si="17"/>
        <v>1533.5659531720887</v>
      </c>
    </row>
    <row r="31" spans="1:44" ht="15" customHeight="1" thickBot="1" x14ac:dyDescent="0.3">
      <c r="A31" s="4" t="s">
        <v>16</v>
      </c>
      <c r="B31" s="2">
        <v>37730559.999999985</v>
      </c>
      <c r="C31" s="2">
        <v>13425100</v>
      </c>
      <c r="D31" s="2">
        <v>4386000</v>
      </c>
      <c r="E31" s="2"/>
      <c r="F31" s="2">
        <v>2891320</v>
      </c>
      <c r="G31" s="2">
        <v>1469289</v>
      </c>
      <c r="H31" s="2">
        <v>7783008</v>
      </c>
      <c r="I31" s="2">
        <v>2877960</v>
      </c>
      <c r="J31" s="2">
        <v>0</v>
      </c>
      <c r="K31" s="2"/>
      <c r="L31" s="1">
        <f t="shared" ref="L31" si="24">B31+D31+F31+H31+J31</f>
        <v>52790887.999999985</v>
      </c>
      <c r="M31" s="13">
        <f t="shared" ref="M31" si="25">C31+E31+G31+I31+K31</f>
        <v>17772349</v>
      </c>
      <c r="N31" s="21">
        <f t="shared" ref="N31" si="26">L31+M31</f>
        <v>70563236.999999985</v>
      </c>
      <c r="P31" s="4" t="s">
        <v>16</v>
      </c>
      <c r="Q31" s="2">
        <v>7682</v>
      </c>
      <c r="R31" s="2">
        <v>1575</v>
      </c>
      <c r="S31" s="2">
        <v>900</v>
      </c>
      <c r="T31" s="2">
        <v>0</v>
      </c>
      <c r="U31" s="2">
        <v>742</v>
      </c>
      <c r="V31" s="2">
        <v>586</v>
      </c>
      <c r="W31" s="2">
        <v>6855</v>
      </c>
      <c r="X31" s="2">
        <v>365</v>
      </c>
      <c r="Y31" s="2">
        <v>3281</v>
      </c>
      <c r="Z31" s="2">
        <v>0</v>
      </c>
      <c r="AA31" s="1">
        <f t="shared" ref="AA31" si="27">Q31+S31+U31+W31+Y31</f>
        <v>19460</v>
      </c>
      <c r="AB31" s="13">
        <f t="shared" ref="AB31" si="28">R31+T31+V31+X31+Z31</f>
        <v>2526</v>
      </c>
      <c r="AC31" s="14">
        <f t="shared" ref="AC31" si="29">AA31+AB31</f>
        <v>21986</v>
      </c>
      <c r="AE31" s="4" t="s">
        <v>16</v>
      </c>
      <c r="AF31" s="2">
        <f t="shared" si="23"/>
        <v>4911.5542827388681</v>
      </c>
      <c r="AG31" s="2">
        <f t="shared" si="17"/>
        <v>8523.8730158730159</v>
      </c>
      <c r="AH31" s="2">
        <f t="shared" si="17"/>
        <v>4873.333333333333</v>
      </c>
      <c r="AI31" s="2" t="str">
        <f t="shared" si="17"/>
        <v>N.A.</v>
      </c>
      <c r="AJ31" s="2">
        <f t="shared" si="17"/>
        <v>3896.657681940701</v>
      </c>
      <c r="AK31" s="2">
        <f t="shared" si="17"/>
        <v>2507.3191126279862</v>
      </c>
      <c r="AL31" s="2">
        <f t="shared" si="17"/>
        <v>1135.3768052516411</v>
      </c>
      <c r="AM31" s="2">
        <f t="shared" si="17"/>
        <v>7884.821917808219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2712.7897225077072</v>
      </c>
      <c r="AQ31" s="13">
        <f t="shared" ref="AQ31" si="31">IFERROR(M31/AB31, "N.A.")</f>
        <v>7035.7676167854315</v>
      </c>
      <c r="AR31" s="14">
        <f t="shared" ref="AR31" si="32">IFERROR(N31/AC31, "N.A.")</f>
        <v>3209.46224870372</v>
      </c>
    </row>
    <row r="32" spans="1:44" ht="15" customHeight="1" thickBot="1" x14ac:dyDescent="0.3">
      <c r="A32" s="5" t="s">
        <v>0</v>
      </c>
      <c r="B32" s="44">
        <f>B31+C31</f>
        <v>51155659.999999985</v>
      </c>
      <c r="C32" s="45"/>
      <c r="D32" s="44">
        <f>D31+E31</f>
        <v>4386000</v>
      </c>
      <c r="E32" s="45"/>
      <c r="F32" s="44">
        <f>F31+G31</f>
        <v>4360609</v>
      </c>
      <c r="G32" s="45"/>
      <c r="H32" s="44">
        <f>H31+I31</f>
        <v>10660968</v>
      </c>
      <c r="I32" s="45"/>
      <c r="J32" s="44">
        <f>J31+K31</f>
        <v>0</v>
      </c>
      <c r="K32" s="45"/>
      <c r="L32" s="44">
        <f>L31+M31</f>
        <v>70563236.999999985</v>
      </c>
      <c r="M32" s="46"/>
      <c r="N32" s="22">
        <f>B32+D32+F32+H32+J32</f>
        <v>70563236.999999985</v>
      </c>
      <c r="P32" s="5" t="s">
        <v>0</v>
      </c>
      <c r="Q32" s="44">
        <f>Q31+R31</f>
        <v>9257</v>
      </c>
      <c r="R32" s="45"/>
      <c r="S32" s="44">
        <f>S31+T31</f>
        <v>900</v>
      </c>
      <c r="T32" s="45"/>
      <c r="U32" s="44">
        <f>U31+V31</f>
        <v>1328</v>
      </c>
      <c r="V32" s="45"/>
      <c r="W32" s="44">
        <f>W31+X31</f>
        <v>7220</v>
      </c>
      <c r="X32" s="45"/>
      <c r="Y32" s="44">
        <f>Y31+Z31</f>
        <v>3281</v>
      </c>
      <c r="Z32" s="45"/>
      <c r="AA32" s="44">
        <f>AA31+AB31</f>
        <v>21986</v>
      </c>
      <c r="AB32" s="45"/>
      <c r="AC32" s="23">
        <f>Q32+S32+U32+W32+Y32</f>
        <v>21986</v>
      </c>
      <c r="AE32" s="5" t="s">
        <v>0</v>
      </c>
      <c r="AF32" s="24">
        <f>IFERROR(B32/Q32,"N.A.")</f>
        <v>5526.1596629577598</v>
      </c>
      <c r="AG32" s="25"/>
      <c r="AH32" s="24">
        <f>IFERROR(D32/S32,"N.A.")</f>
        <v>4873.333333333333</v>
      </c>
      <c r="AI32" s="25"/>
      <c r="AJ32" s="24">
        <f>IFERROR(F32/U32,"N.A.")</f>
        <v>3283.5911144578313</v>
      </c>
      <c r="AK32" s="25"/>
      <c r="AL32" s="24">
        <f>IFERROR(H32/W32,"N.A.")</f>
        <v>1476.5883656509695</v>
      </c>
      <c r="AM32" s="25"/>
      <c r="AN32" s="24">
        <f>IFERROR(J32/Y32,"N.A.")</f>
        <v>0</v>
      </c>
      <c r="AO32" s="25"/>
      <c r="AP32" s="24">
        <f>IFERROR(L32/AA32,"N.A.")</f>
        <v>3209.46224870372</v>
      </c>
      <c r="AQ32" s="25"/>
      <c r="AR32" s="16">
        <f>IFERROR(N32/AC32, "N.A.")</f>
        <v>3209.46224870372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2234400</v>
      </c>
      <c r="C39" s="2"/>
      <c r="D39" s="2"/>
      <c r="E39" s="2"/>
      <c r="F39" s="2">
        <v>3341100</v>
      </c>
      <c r="G39" s="2"/>
      <c r="H39" s="2">
        <v>5566005</v>
      </c>
      <c r="I39" s="2"/>
      <c r="J39" s="2">
        <v>0</v>
      </c>
      <c r="K39" s="2"/>
      <c r="L39" s="1">
        <f>B39+D39+F39+H39+J39</f>
        <v>11141505</v>
      </c>
      <c r="M39" s="13">
        <f>C39+E39+G39+I39+K39</f>
        <v>0</v>
      </c>
      <c r="N39" s="14">
        <f>L39+M39</f>
        <v>11141505</v>
      </c>
      <c r="P39" s="3" t="s">
        <v>12</v>
      </c>
      <c r="Q39" s="2">
        <v>658</v>
      </c>
      <c r="R39" s="2">
        <v>0</v>
      </c>
      <c r="S39" s="2">
        <v>0</v>
      </c>
      <c r="T39" s="2">
        <v>0</v>
      </c>
      <c r="U39" s="2">
        <v>438</v>
      </c>
      <c r="V39" s="2">
        <v>0</v>
      </c>
      <c r="W39" s="2">
        <v>2794</v>
      </c>
      <c r="X39" s="2">
        <v>0</v>
      </c>
      <c r="Y39" s="2">
        <v>240</v>
      </c>
      <c r="Z39" s="2">
        <v>0</v>
      </c>
      <c r="AA39" s="1">
        <f>Q39+S39+U39+W39+Y39</f>
        <v>4130</v>
      </c>
      <c r="AB39" s="13">
        <f>R39+T39+V39+X39+Z39</f>
        <v>0</v>
      </c>
      <c r="AC39" s="14">
        <f>AA39+AB39</f>
        <v>4130</v>
      </c>
      <c r="AE39" s="3" t="s">
        <v>12</v>
      </c>
      <c r="AF39" s="2">
        <f>IFERROR(B39/Q39, "N.A.")</f>
        <v>3395.744680851064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7628.0821917808216</v>
      </c>
      <c r="AK39" s="2" t="str">
        <f t="shared" si="33"/>
        <v>N.A.</v>
      </c>
      <c r="AL39" s="2">
        <f t="shared" si="33"/>
        <v>1992.1277738010021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2697.7009685230023</v>
      </c>
      <c r="AQ39" s="13" t="str">
        <f t="shared" si="33"/>
        <v>N.A.</v>
      </c>
      <c r="AR39" s="14">
        <f t="shared" si="33"/>
        <v>2697.7009685230023</v>
      </c>
    </row>
    <row r="40" spans="1:44" ht="15" customHeight="1" thickBot="1" x14ac:dyDescent="0.3">
      <c r="A40" s="3" t="s">
        <v>13</v>
      </c>
      <c r="B40" s="2">
        <v>2849180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2849180</v>
      </c>
      <c r="M40" s="13">
        <f t="shared" si="34"/>
        <v>0</v>
      </c>
      <c r="N40" s="14">
        <f t="shared" ref="N40:N42" si="35">L40+M40</f>
        <v>2849180</v>
      </c>
      <c r="P40" s="3" t="s">
        <v>13</v>
      </c>
      <c r="Q40" s="2">
        <v>845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845</v>
      </c>
      <c r="AB40" s="13">
        <f t="shared" si="36"/>
        <v>0</v>
      </c>
      <c r="AC40" s="14">
        <f t="shared" ref="AC40:AC42" si="37">AA40+AB40</f>
        <v>845</v>
      </c>
      <c r="AE40" s="3" t="s">
        <v>13</v>
      </c>
      <c r="AF40" s="2">
        <f t="shared" ref="AF40:AF43" si="38">IFERROR(B40/Q40, "N.A.")</f>
        <v>3371.810650887574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3371.810650887574</v>
      </c>
      <c r="AQ40" s="13" t="str">
        <f t="shared" si="33"/>
        <v>N.A.</v>
      </c>
      <c r="AR40" s="14">
        <f t="shared" si="33"/>
        <v>3371.810650887574</v>
      </c>
    </row>
    <row r="41" spans="1:44" ht="15" customHeight="1" thickBot="1" x14ac:dyDescent="0.3">
      <c r="A41" s="3" t="s">
        <v>14</v>
      </c>
      <c r="B41" s="2">
        <v>8888070</v>
      </c>
      <c r="C41" s="2">
        <v>5847400</v>
      </c>
      <c r="D41" s="2">
        <v>1341600</v>
      </c>
      <c r="E41" s="2"/>
      <c r="F41" s="2"/>
      <c r="G41" s="2"/>
      <c r="H41" s="2"/>
      <c r="I41" s="2">
        <v>1224840</v>
      </c>
      <c r="J41" s="2">
        <v>0</v>
      </c>
      <c r="K41" s="2"/>
      <c r="L41" s="1">
        <f t="shared" si="34"/>
        <v>10229670</v>
      </c>
      <c r="M41" s="13">
        <f t="shared" si="34"/>
        <v>7072240</v>
      </c>
      <c r="N41" s="14">
        <f t="shared" si="35"/>
        <v>17301910</v>
      </c>
      <c r="P41" s="3" t="s">
        <v>14</v>
      </c>
      <c r="Q41" s="2">
        <v>1417</v>
      </c>
      <c r="R41" s="2">
        <v>1038</v>
      </c>
      <c r="S41" s="2">
        <v>240</v>
      </c>
      <c r="T41" s="2">
        <v>0</v>
      </c>
      <c r="U41" s="2">
        <v>0</v>
      </c>
      <c r="V41" s="2">
        <v>0</v>
      </c>
      <c r="W41" s="2">
        <v>0</v>
      </c>
      <c r="X41" s="2">
        <v>346</v>
      </c>
      <c r="Y41" s="2">
        <v>749</v>
      </c>
      <c r="Z41" s="2">
        <v>0</v>
      </c>
      <c r="AA41" s="1">
        <f t="shared" si="36"/>
        <v>2406</v>
      </c>
      <c r="AB41" s="13">
        <f t="shared" si="36"/>
        <v>1384</v>
      </c>
      <c r="AC41" s="14">
        <f t="shared" si="37"/>
        <v>3790</v>
      </c>
      <c r="AE41" s="3" t="s">
        <v>14</v>
      </c>
      <c r="AF41" s="2">
        <f t="shared" si="38"/>
        <v>6272.4558927311218</v>
      </c>
      <c r="AG41" s="2">
        <f t="shared" si="33"/>
        <v>5633.333333333333</v>
      </c>
      <c r="AH41" s="2">
        <f t="shared" si="33"/>
        <v>5590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3540</v>
      </c>
      <c r="AN41" s="2">
        <f t="shared" si="33"/>
        <v>0</v>
      </c>
      <c r="AO41" s="2" t="str">
        <f t="shared" si="33"/>
        <v>N.A.</v>
      </c>
      <c r="AP41" s="15">
        <f t="shared" si="33"/>
        <v>4251.7331670822941</v>
      </c>
      <c r="AQ41" s="13">
        <f t="shared" si="33"/>
        <v>5110</v>
      </c>
      <c r="AR41" s="14">
        <f t="shared" si="33"/>
        <v>4565.147757255937</v>
      </c>
    </row>
    <row r="42" spans="1:44" ht="15" customHeight="1" thickBot="1" x14ac:dyDescent="0.3">
      <c r="A42" s="3" t="s">
        <v>15</v>
      </c>
      <c r="B42" s="2">
        <v>82560</v>
      </c>
      <c r="C42" s="2"/>
      <c r="D42" s="2"/>
      <c r="E42" s="2"/>
      <c r="F42" s="2"/>
      <c r="G42" s="2"/>
      <c r="H42" s="2">
        <v>897600</v>
      </c>
      <c r="I42" s="2"/>
      <c r="J42" s="2">
        <v>0</v>
      </c>
      <c r="K42" s="2"/>
      <c r="L42" s="1">
        <f t="shared" si="34"/>
        <v>980160</v>
      </c>
      <c r="M42" s="13">
        <f t="shared" si="34"/>
        <v>0</v>
      </c>
      <c r="N42" s="14">
        <f t="shared" si="35"/>
        <v>980160</v>
      </c>
      <c r="P42" s="3" t="s">
        <v>15</v>
      </c>
      <c r="Q42" s="2">
        <v>192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576</v>
      </c>
      <c r="X42" s="2">
        <v>0</v>
      </c>
      <c r="Y42" s="2">
        <v>802</v>
      </c>
      <c r="Z42" s="2">
        <v>0</v>
      </c>
      <c r="AA42" s="1">
        <f t="shared" si="36"/>
        <v>1570</v>
      </c>
      <c r="AB42" s="13">
        <f t="shared" si="36"/>
        <v>0</v>
      </c>
      <c r="AC42" s="14">
        <f t="shared" si="37"/>
        <v>1570</v>
      </c>
      <c r="AE42" s="3" t="s">
        <v>15</v>
      </c>
      <c r="AF42" s="2">
        <f t="shared" si="38"/>
        <v>430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>
        <f t="shared" si="33"/>
        <v>1558.3333333333333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624.30573248407643</v>
      </c>
      <c r="AQ42" s="13" t="str">
        <f t="shared" si="33"/>
        <v>N.A.</v>
      </c>
      <c r="AR42" s="14">
        <f t="shared" si="33"/>
        <v>624.30573248407643</v>
      </c>
    </row>
    <row r="43" spans="1:44" ht="15" customHeight="1" thickBot="1" x14ac:dyDescent="0.3">
      <c r="A43" s="4" t="s">
        <v>16</v>
      </c>
      <c r="B43" s="2">
        <v>14054210</v>
      </c>
      <c r="C43" s="2">
        <v>5847400</v>
      </c>
      <c r="D43" s="2">
        <v>1341600</v>
      </c>
      <c r="E43" s="2"/>
      <c r="F43" s="2">
        <v>3341100</v>
      </c>
      <c r="G43" s="2"/>
      <c r="H43" s="2">
        <v>6463605</v>
      </c>
      <c r="I43" s="2">
        <v>1224840</v>
      </c>
      <c r="J43" s="2">
        <v>0</v>
      </c>
      <c r="K43" s="2"/>
      <c r="L43" s="1">
        <f t="shared" ref="L43" si="39">B43+D43+F43+H43+J43</f>
        <v>25200515</v>
      </c>
      <c r="M43" s="13">
        <f t="shared" ref="M43" si="40">C43+E43+G43+I43+K43</f>
        <v>7072240</v>
      </c>
      <c r="N43" s="21">
        <f t="shared" ref="N43" si="41">L43+M43</f>
        <v>32272755</v>
      </c>
      <c r="P43" s="4" t="s">
        <v>16</v>
      </c>
      <c r="Q43" s="2">
        <v>3112</v>
      </c>
      <c r="R43" s="2">
        <v>1038</v>
      </c>
      <c r="S43" s="2">
        <v>240</v>
      </c>
      <c r="T43" s="2">
        <v>0</v>
      </c>
      <c r="U43" s="2">
        <v>438</v>
      </c>
      <c r="V43" s="2">
        <v>0</v>
      </c>
      <c r="W43" s="2">
        <v>3370</v>
      </c>
      <c r="X43" s="2">
        <v>346</v>
      </c>
      <c r="Y43" s="2">
        <v>1791</v>
      </c>
      <c r="Z43" s="2">
        <v>0</v>
      </c>
      <c r="AA43" s="1">
        <f t="shared" ref="AA43" si="42">Q43+S43+U43+W43+Y43</f>
        <v>8951</v>
      </c>
      <c r="AB43" s="13">
        <f t="shared" ref="AB43" si="43">R43+T43+V43+X43+Z43</f>
        <v>1384</v>
      </c>
      <c r="AC43" s="21">
        <f t="shared" ref="AC43" si="44">AA43+AB43</f>
        <v>10335</v>
      </c>
      <c r="AE43" s="4" t="s">
        <v>16</v>
      </c>
      <c r="AF43" s="2">
        <f t="shared" si="38"/>
        <v>4516.1343187660668</v>
      </c>
      <c r="AG43" s="2">
        <f t="shared" si="33"/>
        <v>5633.333333333333</v>
      </c>
      <c r="AH43" s="2">
        <f t="shared" si="33"/>
        <v>5590</v>
      </c>
      <c r="AI43" s="2" t="str">
        <f t="shared" si="33"/>
        <v>N.A.</v>
      </c>
      <c r="AJ43" s="2">
        <f t="shared" si="33"/>
        <v>7628.0821917808216</v>
      </c>
      <c r="AK43" s="2" t="str">
        <f t="shared" si="33"/>
        <v>N.A.</v>
      </c>
      <c r="AL43" s="2">
        <f t="shared" si="33"/>
        <v>1917.9836795252224</v>
      </c>
      <c r="AM43" s="2">
        <f t="shared" si="33"/>
        <v>3540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2815.3854317953301</v>
      </c>
      <c r="AQ43" s="13">
        <f t="shared" ref="AQ43" si="46">IFERROR(M43/AB43, "N.A.")</f>
        <v>5110</v>
      </c>
      <c r="AR43" s="14">
        <f t="shared" ref="AR43" si="47">IFERROR(N43/AC43, "N.A.")</f>
        <v>3122.6661828737301</v>
      </c>
    </row>
    <row r="44" spans="1:44" ht="15" customHeight="1" thickBot="1" x14ac:dyDescent="0.3">
      <c r="A44" s="5" t="s">
        <v>0</v>
      </c>
      <c r="B44" s="44">
        <f>B43+C43</f>
        <v>19901610</v>
      </c>
      <c r="C44" s="45"/>
      <c r="D44" s="44">
        <f>D43+E43</f>
        <v>1341600</v>
      </c>
      <c r="E44" s="45"/>
      <c r="F44" s="44">
        <f>F43+G43</f>
        <v>3341100</v>
      </c>
      <c r="G44" s="45"/>
      <c r="H44" s="44">
        <f>H43+I43</f>
        <v>7688445</v>
      </c>
      <c r="I44" s="45"/>
      <c r="J44" s="44">
        <f>J43+K43</f>
        <v>0</v>
      </c>
      <c r="K44" s="45"/>
      <c r="L44" s="44">
        <f>L43+M43</f>
        <v>32272755</v>
      </c>
      <c r="M44" s="46"/>
      <c r="N44" s="22">
        <f>B44+D44+F44+H44+J44</f>
        <v>32272755</v>
      </c>
      <c r="P44" s="5" t="s">
        <v>0</v>
      </c>
      <c r="Q44" s="44">
        <f>Q43+R43</f>
        <v>4150</v>
      </c>
      <c r="R44" s="45"/>
      <c r="S44" s="44">
        <f>S43+T43</f>
        <v>240</v>
      </c>
      <c r="T44" s="45"/>
      <c r="U44" s="44">
        <f>U43+V43</f>
        <v>438</v>
      </c>
      <c r="V44" s="45"/>
      <c r="W44" s="44">
        <f>W43+X43</f>
        <v>3716</v>
      </c>
      <c r="X44" s="45"/>
      <c r="Y44" s="44">
        <f>Y43+Z43</f>
        <v>1791</v>
      </c>
      <c r="Z44" s="45"/>
      <c r="AA44" s="44">
        <f>AA43+AB43</f>
        <v>10335</v>
      </c>
      <c r="AB44" s="46"/>
      <c r="AC44" s="22">
        <f>Q44+S44+U44+W44+Y44</f>
        <v>10335</v>
      </c>
      <c r="AE44" s="5" t="s">
        <v>0</v>
      </c>
      <c r="AF44" s="24">
        <f>IFERROR(B44/Q44,"N.A.")</f>
        <v>4795.5686746987949</v>
      </c>
      <c r="AG44" s="25"/>
      <c r="AH44" s="24">
        <f>IFERROR(D44/S44,"N.A.")</f>
        <v>5590</v>
      </c>
      <c r="AI44" s="25"/>
      <c r="AJ44" s="24">
        <f>IFERROR(F44/U44,"N.A.")</f>
        <v>7628.0821917808216</v>
      </c>
      <c r="AK44" s="25"/>
      <c r="AL44" s="24">
        <f>IFERROR(H44/W44,"N.A.")</f>
        <v>2069.0110333692141</v>
      </c>
      <c r="AM44" s="25"/>
      <c r="AN44" s="24">
        <f>IFERROR(J44/Y44,"N.A.")</f>
        <v>0</v>
      </c>
      <c r="AO44" s="25"/>
      <c r="AP44" s="24">
        <f>IFERROR(L44/AA44,"N.A.")</f>
        <v>3122.6661828737301</v>
      </c>
      <c r="AQ44" s="25"/>
      <c r="AR44" s="16">
        <f>IFERROR(N44/AC44, "N.A.")</f>
        <v>3122.6661828737301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1822340</v>
      </c>
      <c r="C15" s="2"/>
      <c r="D15" s="2">
        <v>841080</v>
      </c>
      <c r="E15" s="2"/>
      <c r="F15" s="2">
        <v>1051350</v>
      </c>
      <c r="G15" s="2"/>
      <c r="H15" s="2">
        <v>4164650</v>
      </c>
      <c r="I15" s="2"/>
      <c r="J15" s="2"/>
      <c r="K15" s="2"/>
      <c r="L15" s="1">
        <f>B15+D15+F15+H15+J15</f>
        <v>7879420</v>
      </c>
      <c r="M15" s="13">
        <f>C15+E15+G15+I15+K15</f>
        <v>0</v>
      </c>
      <c r="N15" s="14">
        <f>L15+M15</f>
        <v>7879420</v>
      </c>
      <c r="P15" s="3" t="s">
        <v>12</v>
      </c>
      <c r="Q15" s="2">
        <v>326</v>
      </c>
      <c r="R15" s="2">
        <v>0</v>
      </c>
      <c r="S15" s="2">
        <v>163</v>
      </c>
      <c r="T15" s="2">
        <v>0</v>
      </c>
      <c r="U15" s="2">
        <v>163</v>
      </c>
      <c r="V15" s="2">
        <v>0</v>
      </c>
      <c r="W15" s="2">
        <v>652</v>
      </c>
      <c r="X15" s="2">
        <v>0</v>
      </c>
      <c r="Y15" s="2">
        <v>0</v>
      </c>
      <c r="Z15" s="2">
        <v>0</v>
      </c>
      <c r="AA15" s="1">
        <f>Q15+S15+U15+W15+Y15</f>
        <v>1304</v>
      </c>
      <c r="AB15" s="13">
        <f>R15+T15+V15+X15+Z15</f>
        <v>0</v>
      </c>
      <c r="AC15" s="14">
        <f>AA15+AB15</f>
        <v>1304</v>
      </c>
      <c r="AE15" s="3" t="s">
        <v>12</v>
      </c>
      <c r="AF15" s="2">
        <f>IFERROR(B15/Q15, "N.A.")</f>
        <v>5590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>
        <f t="shared" si="0"/>
        <v>6450</v>
      </c>
      <c r="AK15" s="2" t="str">
        <f t="shared" si="0"/>
        <v>N.A.</v>
      </c>
      <c r="AL15" s="2">
        <f t="shared" si="0"/>
        <v>6387.5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6042.5</v>
      </c>
      <c r="AQ15" s="13" t="str">
        <f t="shared" si="0"/>
        <v>N.A.</v>
      </c>
      <c r="AR15" s="14">
        <f t="shared" si="0"/>
        <v>6042.5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978000</v>
      </c>
      <c r="C17" s="2">
        <v>18647200</v>
      </c>
      <c r="D17" s="2">
        <v>1467000</v>
      </c>
      <c r="E17" s="2"/>
      <c r="F17" s="2"/>
      <c r="G17" s="2">
        <v>420540</v>
      </c>
      <c r="H17" s="2"/>
      <c r="I17" s="2">
        <v>1051350</v>
      </c>
      <c r="J17" s="2">
        <v>0</v>
      </c>
      <c r="K17" s="2"/>
      <c r="L17" s="1">
        <f t="shared" si="1"/>
        <v>2445000</v>
      </c>
      <c r="M17" s="13">
        <f t="shared" si="1"/>
        <v>20119090</v>
      </c>
      <c r="N17" s="14">
        <f t="shared" si="2"/>
        <v>22564090</v>
      </c>
      <c r="P17" s="3" t="s">
        <v>14</v>
      </c>
      <c r="Q17" s="2">
        <v>326</v>
      </c>
      <c r="R17" s="2">
        <v>1956</v>
      </c>
      <c r="S17" s="2">
        <v>163</v>
      </c>
      <c r="T17" s="2">
        <v>0</v>
      </c>
      <c r="U17" s="2">
        <v>0</v>
      </c>
      <c r="V17" s="2">
        <v>326</v>
      </c>
      <c r="W17" s="2">
        <v>0</v>
      </c>
      <c r="X17" s="2">
        <v>326</v>
      </c>
      <c r="Y17" s="2">
        <v>163</v>
      </c>
      <c r="Z17" s="2">
        <v>0</v>
      </c>
      <c r="AA17" s="1">
        <f t="shared" si="3"/>
        <v>652</v>
      </c>
      <c r="AB17" s="13">
        <f t="shared" si="3"/>
        <v>2608</v>
      </c>
      <c r="AC17" s="14">
        <f t="shared" si="4"/>
        <v>3260</v>
      </c>
      <c r="AE17" s="3" t="s">
        <v>14</v>
      </c>
      <c r="AF17" s="2">
        <f t="shared" si="5"/>
        <v>3000</v>
      </c>
      <c r="AG17" s="2">
        <f t="shared" si="0"/>
        <v>9533.3333333333339</v>
      </c>
      <c r="AH17" s="2">
        <f t="shared" si="0"/>
        <v>9000</v>
      </c>
      <c r="AI17" s="2" t="str">
        <f t="shared" si="0"/>
        <v>N.A.</v>
      </c>
      <c r="AJ17" s="2" t="str">
        <f t="shared" si="0"/>
        <v>N.A.</v>
      </c>
      <c r="AK17" s="2">
        <f t="shared" si="0"/>
        <v>1290</v>
      </c>
      <c r="AL17" s="2" t="str">
        <f t="shared" si="0"/>
        <v>N.A.</v>
      </c>
      <c r="AM17" s="2">
        <f t="shared" si="0"/>
        <v>3225</v>
      </c>
      <c r="AN17" s="2">
        <f t="shared" si="0"/>
        <v>0</v>
      </c>
      <c r="AO17" s="2" t="str">
        <f t="shared" si="0"/>
        <v>N.A.</v>
      </c>
      <c r="AP17" s="15">
        <f t="shared" si="0"/>
        <v>3750</v>
      </c>
      <c r="AQ17" s="13">
        <f t="shared" si="0"/>
        <v>7714.375</v>
      </c>
      <c r="AR17" s="14">
        <f t="shared" si="0"/>
        <v>6921.5</v>
      </c>
    </row>
    <row r="18" spans="1:44" ht="15" customHeight="1" thickBot="1" x14ac:dyDescent="0.3">
      <c r="A18" s="3" t="s">
        <v>15</v>
      </c>
      <c r="B18" s="2">
        <v>1962520</v>
      </c>
      <c r="C18" s="2"/>
      <c r="D18" s="2"/>
      <c r="E18" s="2"/>
      <c r="F18" s="2"/>
      <c r="G18" s="2">
        <v>652000</v>
      </c>
      <c r="H18" s="2">
        <v>0</v>
      </c>
      <c r="I18" s="2"/>
      <c r="J18" s="2"/>
      <c r="K18" s="2"/>
      <c r="L18" s="1">
        <f t="shared" si="1"/>
        <v>1962520</v>
      </c>
      <c r="M18" s="13">
        <f t="shared" si="1"/>
        <v>652000</v>
      </c>
      <c r="N18" s="14">
        <f t="shared" si="2"/>
        <v>2614520</v>
      </c>
      <c r="P18" s="3" t="s">
        <v>15</v>
      </c>
      <c r="Q18" s="2">
        <v>326</v>
      </c>
      <c r="R18" s="2">
        <v>0</v>
      </c>
      <c r="S18" s="2">
        <v>0</v>
      </c>
      <c r="T18" s="2">
        <v>0</v>
      </c>
      <c r="U18" s="2">
        <v>0</v>
      </c>
      <c r="V18" s="2">
        <v>163</v>
      </c>
      <c r="W18" s="2">
        <v>163</v>
      </c>
      <c r="X18" s="2">
        <v>0</v>
      </c>
      <c r="Y18" s="2">
        <v>0</v>
      </c>
      <c r="Z18" s="2">
        <v>0</v>
      </c>
      <c r="AA18" s="1">
        <f t="shared" si="3"/>
        <v>489</v>
      </c>
      <c r="AB18" s="13">
        <f t="shared" si="3"/>
        <v>163</v>
      </c>
      <c r="AC18" s="21">
        <f t="shared" si="4"/>
        <v>652</v>
      </c>
      <c r="AE18" s="3" t="s">
        <v>15</v>
      </c>
      <c r="AF18" s="2">
        <f t="shared" si="5"/>
        <v>6020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4000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4013.3333333333335</v>
      </c>
      <c r="AQ18" s="13">
        <f t="shared" si="0"/>
        <v>4000</v>
      </c>
      <c r="AR18" s="14">
        <f t="shared" si="0"/>
        <v>4010</v>
      </c>
    </row>
    <row r="19" spans="1:44" ht="15" customHeight="1" thickBot="1" x14ac:dyDescent="0.3">
      <c r="A19" s="4" t="s">
        <v>16</v>
      </c>
      <c r="B19" s="2">
        <v>4762860</v>
      </c>
      <c r="C19" s="2">
        <v>18647200</v>
      </c>
      <c r="D19" s="2">
        <v>2308080</v>
      </c>
      <c r="E19" s="2"/>
      <c r="F19" s="2">
        <v>1051350</v>
      </c>
      <c r="G19" s="2">
        <v>1072540</v>
      </c>
      <c r="H19" s="2">
        <v>4164650</v>
      </c>
      <c r="I19" s="2">
        <v>1051350</v>
      </c>
      <c r="J19" s="2">
        <v>0</v>
      </c>
      <c r="K19" s="2"/>
      <c r="L19" s="1">
        <f t="shared" ref="L19" si="6">B19+D19+F19+H19+J19</f>
        <v>12286940</v>
      </c>
      <c r="M19" s="13">
        <f t="shared" ref="M19" si="7">C19+E19+G19+I19+K19</f>
        <v>20771090</v>
      </c>
      <c r="N19" s="21">
        <f t="shared" ref="N19" si="8">L19+M19</f>
        <v>33058030</v>
      </c>
      <c r="P19" s="4" t="s">
        <v>16</v>
      </c>
      <c r="Q19" s="2">
        <v>978</v>
      </c>
      <c r="R19" s="2">
        <v>1956</v>
      </c>
      <c r="S19" s="2">
        <v>326</v>
      </c>
      <c r="T19" s="2">
        <v>0</v>
      </c>
      <c r="U19" s="2">
        <v>163</v>
      </c>
      <c r="V19" s="2">
        <v>489</v>
      </c>
      <c r="W19" s="2">
        <v>815</v>
      </c>
      <c r="X19" s="2">
        <v>326</v>
      </c>
      <c r="Y19" s="2">
        <v>163</v>
      </c>
      <c r="Z19" s="2">
        <v>0</v>
      </c>
      <c r="AA19" s="1">
        <f t="shared" ref="AA19" si="9">Q19+S19+U19+W19+Y19</f>
        <v>2445</v>
      </c>
      <c r="AB19" s="13">
        <f t="shared" ref="AB19" si="10">R19+T19+V19+X19+Z19</f>
        <v>2771</v>
      </c>
      <c r="AC19" s="14">
        <f t="shared" ref="AC19" si="11">AA19+AB19</f>
        <v>5216</v>
      </c>
      <c r="AE19" s="4" t="s">
        <v>16</v>
      </c>
      <c r="AF19" s="2">
        <f t="shared" si="5"/>
        <v>4870</v>
      </c>
      <c r="AG19" s="2">
        <f t="shared" si="0"/>
        <v>9533.3333333333339</v>
      </c>
      <c r="AH19" s="2">
        <f t="shared" si="0"/>
        <v>7080</v>
      </c>
      <c r="AI19" s="2" t="str">
        <f t="shared" si="0"/>
        <v>N.A.</v>
      </c>
      <c r="AJ19" s="2">
        <f t="shared" si="0"/>
        <v>6450</v>
      </c>
      <c r="AK19" s="2">
        <f t="shared" si="0"/>
        <v>2193.3333333333335</v>
      </c>
      <c r="AL19" s="2">
        <f t="shared" si="0"/>
        <v>5110</v>
      </c>
      <c r="AM19" s="2">
        <f t="shared" si="0"/>
        <v>3225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5025.333333333333</v>
      </c>
      <c r="AQ19" s="13">
        <f t="shared" ref="AQ19" si="13">IFERROR(M19/AB19, "N.A.")</f>
        <v>7495.8823529411766</v>
      </c>
      <c r="AR19" s="14">
        <f t="shared" ref="AR19" si="14">IFERROR(N19/AC19, "N.A.")</f>
        <v>6337.8125</v>
      </c>
    </row>
    <row r="20" spans="1:44" ht="15" customHeight="1" thickBot="1" x14ac:dyDescent="0.3">
      <c r="A20" s="5" t="s">
        <v>0</v>
      </c>
      <c r="B20" s="44">
        <f>B19+C19</f>
        <v>23410060</v>
      </c>
      <c r="C20" s="45"/>
      <c r="D20" s="44">
        <f>D19+E19</f>
        <v>2308080</v>
      </c>
      <c r="E20" s="45"/>
      <c r="F20" s="44">
        <f>F19+G19</f>
        <v>2123890</v>
      </c>
      <c r="G20" s="45"/>
      <c r="H20" s="44">
        <f>H19+I19</f>
        <v>5216000</v>
      </c>
      <c r="I20" s="45"/>
      <c r="J20" s="44">
        <f>J19+K19</f>
        <v>0</v>
      </c>
      <c r="K20" s="45"/>
      <c r="L20" s="44">
        <f>L19+M19</f>
        <v>33058030</v>
      </c>
      <c r="M20" s="46"/>
      <c r="N20" s="22">
        <f>B20+D20+F20+H20+J20</f>
        <v>33058030</v>
      </c>
      <c r="P20" s="5" t="s">
        <v>0</v>
      </c>
      <c r="Q20" s="44">
        <f>Q19+R19</f>
        <v>2934</v>
      </c>
      <c r="R20" s="45"/>
      <c r="S20" s="44">
        <f>S19+T19</f>
        <v>326</v>
      </c>
      <c r="T20" s="45"/>
      <c r="U20" s="44">
        <f>U19+V19</f>
        <v>652</v>
      </c>
      <c r="V20" s="45"/>
      <c r="W20" s="44">
        <f>W19+X19</f>
        <v>1141</v>
      </c>
      <c r="X20" s="45"/>
      <c r="Y20" s="44">
        <f>Y19+Z19</f>
        <v>163</v>
      </c>
      <c r="Z20" s="45"/>
      <c r="AA20" s="44">
        <f>AA19+AB19</f>
        <v>5216</v>
      </c>
      <c r="AB20" s="45"/>
      <c r="AC20" s="23">
        <f>Q20+S20+U20+W20+Y20</f>
        <v>5216</v>
      </c>
      <c r="AE20" s="5" t="s">
        <v>0</v>
      </c>
      <c r="AF20" s="24">
        <f>IFERROR(B20/Q20,"N.A.")</f>
        <v>7978.8888888888887</v>
      </c>
      <c r="AG20" s="25"/>
      <c r="AH20" s="24">
        <f>IFERROR(D20/S20,"N.A.")</f>
        <v>7080</v>
      </c>
      <c r="AI20" s="25"/>
      <c r="AJ20" s="24">
        <f>IFERROR(F20/U20,"N.A.")</f>
        <v>3257.5</v>
      </c>
      <c r="AK20" s="25"/>
      <c r="AL20" s="24">
        <f>IFERROR(H20/W20,"N.A.")</f>
        <v>4571.4285714285716</v>
      </c>
      <c r="AM20" s="25"/>
      <c r="AN20" s="24">
        <f>IFERROR(J20/Y20,"N.A.")</f>
        <v>0</v>
      </c>
      <c r="AO20" s="25"/>
      <c r="AP20" s="24">
        <f>IFERROR(L20/AA20,"N.A.")</f>
        <v>6337.8125</v>
      </c>
      <c r="AQ20" s="25"/>
      <c r="AR20" s="16">
        <f>IFERROR(N20/AC20, "N.A.")</f>
        <v>6337.8125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1822340</v>
      </c>
      <c r="C27" s="2"/>
      <c r="D27" s="2">
        <v>841080</v>
      </c>
      <c r="E27" s="2"/>
      <c r="F27" s="2">
        <v>1051350</v>
      </c>
      <c r="G27" s="2"/>
      <c r="H27" s="2">
        <v>3431150</v>
      </c>
      <c r="I27" s="2"/>
      <c r="J27" s="2"/>
      <c r="K27" s="2"/>
      <c r="L27" s="1">
        <f>B27+D27+F27+H27+J27</f>
        <v>7145920</v>
      </c>
      <c r="M27" s="13">
        <f>C27+E27+G27+I27+K27</f>
        <v>0</v>
      </c>
      <c r="N27" s="14">
        <f>L27+M27</f>
        <v>7145920</v>
      </c>
      <c r="P27" s="3" t="s">
        <v>12</v>
      </c>
      <c r="Q27" s="2">
        <v>326</v>
      </c>
      <c r="R27" s="2">
        <v>0</v>
      </c>
      <c r="S27" s="2">
        <v>163</v>
      </c>
      <c r="T27" s="2">
        <v>0</v>
      </c>
      <c r="U27" s="2">
        <v>163</v>
      </c>
      <c r="V27" s="2">
        <v>0</v>
      </c>
      <c r="W27" s="2">
        <v>489</v>
      </c>
      <c r="X27" s="2">
        <v>0</v>
      </c>
      <c r="Y27" s="2">
        <v>0</v>
      </c>
      <c r="Z27" s="2">
        <v>0</v>
      </c>
      <c r="AA27" s="1">
        <f>Q27+S27+U27+W27+Y27</f>
        <v>1141</v>
      </c>
      <c r="AB27" s="13">
        <f>R27+T27+V27+X27+Z27</f>
        <v>0</v>
      </c>
      <c r="AC27" s="14">
        <f>AA27+AB27</f>
        <v>1141</v>
      </c>
      <c r="AE27" s="3" t="s">
        <v>12</v>
      </c>
      <c r="AF27" s="2">
        <f>IFERROR(B27/Q27, "N.A.")</f>
        <v>5590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7016.666666666667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6262.8571428571431</v>
      </c>
      <c r="AQ27" s="13" t="str">
        <f t="shared" si="15"/>
        <v>N.A.</v>
      </c>
      <c r="AR27" s="14">
        <f t="shared" si="15"/>
        <v>6262.8571428571431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0</v>
      </c>
      <c r="C29" s="2">
        <v>10171200</v>
      </c>
      <c r="D29" s="2">
        <v>1467000</v>
      </c>
      <c r="E29" s="2"/>
      <c r="F29" s="2"/>
      <c r="G29" s="2">
        <v>0</v>
      </c>
      <c r="H29" s="2"/>
      <c r="I29" s="2">
        <v>0</v>
      </c>
      <c r="J29" s="2"/>
      <c r="K29" s="2"/>
      <c r="L29" s="1">
        <f t="shared" si="16"/>
        <v>1467000</v>
      </c>
      <c r="M29" s="13">
        <f t="shared" si="16"/>
        <v>10171200</v>
      </c>
      <c r="N29" s="14">
        <f t="shared" si="17"/>
        <v>11638200</v>
      </c>
      <c r="P29" s="3" t="s">
        <v>14</v>
      </c>
      <c r="Q29" s="2">
        <v>163</v>
      </c>
      <c r="R29" s="2">
        <v>978</v>
      </c>
      <c r="S29" s="2">
        <v>163</v>
      </c>
      <c r="T29" s="2">
        <v>0</v>
      </c>
      <c r="U29" s="2">
        <v>0</v>
      </c>
      <c r="V29" s="2">
        <v>163</v>
      </c>
      <c r="W29" s="2">
        <v>0</v>
      </c>
      <c r="X29" s="2">
        <v>163</v>
      </c>
      <c r="Y29" s="2">
        <v>0</v>
      </c>
      <c r="Z29" s="2">
        <v>0</v>
      </c>
      <c r="AA29" s="1">
        <f t="shared" si="18"/>
        <v>326</v>
      </c>
      <c r="AB29" s="13">
        <f t="shared" si="18"/>
        <v>1304</v>
      </c>
      <c r="AC29" s="14">
        <f t="shared" si="19"/>
        <v>1630</v>
      </c>
      <c r="AE29" s="3" t="s">
        <v>14</v>
      </c>
      <c r="AF29" s="2">
        <f t="shared" si="20"/>
        <v>0</v>
      </c>
      <c r="AG29" s="2">
        <f t="shared" si="15"/>
        <v>10400</v>
      </c>
      <c r="AH29" s="2">
        <f t="shared" si="15"/>
        <v>9000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4500</v>
      </c>
      <c r="AQ29" s="13">
        <f t="shared" si="15"/>
        <v>7800</v>
      </c>
      <c r="AR29" s="14">
        <f t="shared" si="15"/>
        <v>7140</v>
      </c>
    </row>
    <row r="30" spans="1:44" ht="15" customHeight="1" thickBot="1" x14ac:dyDescent="0.3">
      <c r="A30" s="3" t="s">
        <v>15</v>
      </c>
      <c r="B30" s="2">
        <v>1962520</v>
      </c>
      <c r="C30" s="2"/>
      <c r="D30" s="2"/>
      <c r="E30" s="2"/>
      <c r="F30" s="2"/>
      <c r="G30" s="2">
        <v>652000</v>
      </c>
      <c r="H30" s="2">
        <v>0</v>
      </c>
      <c r="I30" s="2"/>
      <c r="J30" s="2"/>
      <c r="K30" s="2"/>
      <c r="L30" s="1">
        <f t="shared" si="16"/>
        <v>1962520</v>
      </c>
      <c r="M30" s="13">
        <f t="shared" si="16"/>
        <v>652000</v>
      </c>
      <c r="N30" s="14">
        <f t="shared" si="17"/>
        <v>2614520</v>
      </c>
      <c r="P30" s="3" t="s">
        <v>15</v>
      </c>
      <c r="Q30" s="2">
        <v>326</v>
      </c>
      <c r="R30" s="2">
        <v>0</v>
      </c>
      <c r="S30" s="2">
        <v>0</v>
      </c>
      <c r="T30" s="2">
        <v>0</v>
      </c>
      <c r="U30" s="2">
        <v>0</v>
      </c>
      <c r="V30" s="2">
        <v>163</v>
      </c>
      <c r="W30" s="2">
        <v>163</v>
      </c>
      <c r="X30" s="2">
        <v>0</v>
      </c>
      <c r="Y30" s="2">
        <v>0</v>
      </c>
      <c r="Z30" s="2">
        <v>0</v>
      </c>
      <c r="AA30" s="1">
        <f t="shared" si="18"/>
        <v>489</v>
      </c>
      <c r="AB30" s="13">
        <f t="shared" si="18"/>
        <v>163</v>
      </c>
      <c r="AC30" s="21">
        <f t="shared" si="19"/>
        <v>652</v>
      </c>
      <c r="AE30" s="3" t="s">
        <v>15</v>
      </c>
      <c r="AF30" s="2">
        <f t="shared" si="20"/>
        <v>6020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4000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4013.3333333333335</v>
      </c>
      <c r="AQ30" s="13">
        <f t="shared" si="15"/>
        <v>4000</v>
      </c>
      <c r="AR30" s="14">
        <f t="shared" si="15"/>
        <v>4010</v>
      </c>
    </row>
    <row r="31" spans="1:44" ht="15" customHeight="1" thickBot="1" x14ac:dyDescent="0.3">
      <c r="A31" s="4" t="s">
        <v>16</v>
      </c>
      <c r="B31" s="2">
        <v>3784860</v>
      </c>
      <c r="C31" s="2">
        <v>10171200</v>
      </c>
      <c r="D31" s="2">
        <v>2308080</v>
      </c>
      <c r="E31" s="2"/>
      <c r="F31" s="2">
        <v>1051350</v>
      </c>
      <c r="G31" s="2">
        <v>652000</v>
      </c>
      <c r="H31" s="2">
        <v>3431150</v>
      </c>
      <c r="I31" s="2">
        <v>0</v>
      </c>
      <c r="J31" s="2"/>
      <c r="K31" s="2"/>
      <c r="L31" s="1">
        <f t="shared" ref="L31" si="21">B31+D31+F31+H31+J31</f>
        <v>10575440</v>
      </c>
      <c r="M31" s="13">
        <f t="shared" ref="M31" si="22">C31+E31+G31+I31+K31</f>
        <v>10823200</v>
      </c>
      <c r="N31" s="21">
        <f t="shared" ref="N31" si="23">L31+M31</f>
        <v>21398640</v>
      </c>
      <c r="P31" s="4" t="s">
        <v>16</v>
      </c>
      <c r="Q31" s="2">
        <v>815</v>
      </c>
      <c r="R31" s="2">
        <v>978</v>
      </c>
      <c r="S31" s="2">
        <v>326</v>
      </c>
      <c r="T31" s="2">
        <v>0</v>
      </c>
      <c r="U31" s="2">
        <v>163</v>
      </c>
      <c r="V31" s="2">
        <v>326</v>
      </c>
      <c r="W31" s="2">
        <v>652</v>
      </c>
      <c r="X31" s="2">
        <v>163</v>
      </c>
      <c r="Y31" s="2">
        <v>0</v>
      </c>
      <c r="Z31" s="2">
        <v>0</v>
      </c>
      <c r="AA31" s="1">
        <f t="shared" ref="AA31" si="24">Q31+S31+U31+W31+Y31</f>
        <v>1956</v>
      </c>
      <c r="AB31" s="13">
        <f t="shared" ref="AB31" si="25">R31+T31+V31+X31+Z31</f>
        <v>1467</v>
      </c>
      <c r="AC31" s="14">
        <f t="shared" ref="AC31" si="26">AA31+AB31</f>
        <v>3423</v>
      </c>
      <c r="AE31" s="4" t="s">
        <v>16</v>
      </c>
      <c r="AF31" s="2">
        <f t="shared" si="20"/>
        <v>4644</v>
      </c>
      <c r="AG31" s="2">
        <f t="shared" si="15"/>
        <v>10400</v>
      </c>
      <c r="AH31" s="2">
        <f t="shared" si="15"/>
        <v>7080</v>
      </c>
      <c r="AI31" s="2" t="str">
        <f t="shared" si="15"/>
        <v>N.A.</v>
      </c>
      <c r="AJ31" s="2">
        <f t="shared" si="15"/>
        <v>6450</v>
      </c>
      <c r="AK31" s="2">
        <f t="shared" si="15"/>
        <v>2000</v>
      </c>
      <c r="AL31" s="2">
        <f t="shared" si="15"/>
        <v>5262.5</v>
      </c>
      <c r="AM31" s="2">
        <f t="shared" si="15"/>
        <v>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5406.666666666667</v>
      </c>
      <c r="AQ31" s="13">
        <f t="shared" ref="AQ31" si="28">IFERROR(M31/AB31, "N.A.")</f>
        <v>7377.7777777777774</v>
      </c>
      <c r="AR31" s="14">
        <f t="shared" ref="AR31" si="29">IFERROR(N31/AC31, "N.A.")</f>
        <v>6251.4285714285716</v>
      </c>
    </row>
    <row r="32" spans="1:44" ht="15" customHeight="1" thickBot="1" x14ac:dyDescent="0.3">
      <c r="A32" s="5" t="s">
        <v>0</v>
      </c>
      <c r="B32" s="44">
        <f>B31+C31</f>
        <v>13956060</v>
      </c>
      <c r="C32" s="45"/>
      <c r="D32" s="44">
        <f>D31+E31</f>
        <v>2308080</v>
      </c>
      <c r="E32" s="45"/>
      <c r="F32" s="44">
        <f>F31+G31</f>
        <v>1703350</v>
      </c>
      <c r="G32" s="45"/>
      <c r="H32" s="44">
        <f>H31+I31</f>
        <v>3431150</v>
      </c>
      <c r="I32" s="45"/>
      <c r="J32" s="44">
        <f>J31+K31</f>
        <v>0</v>
      </c>
      <c r="K32" s="45"/>
      <c r="L32" s="44">
        <f>L31+M31</f>
        <v>21398640</v>
      </c>
      <c r="M32" s="46"/>
      <c r="N32" s="22">
        <f>B32+D32+F32+H32+J32</f>
        <v>21398640</v>
      </c>
      <c r="P32" s="5" t="s">
        <v>0</v>
      </c>
      <c r="Q32" s="44">
        <f>Q31+R31</f>
        <v>1793</v>
      </c>
      <c r="R32" s="45"/>
      <c r="S32" s="44">
        <f>S31+T31</f>
        <v>326</v>
      </c>
      <c r="T32" s="45"/>
      <c r="U32" s="44">
        <f>U31+V31</f>
        <v>489</v>
      </c>
      <c r="V32" s="45"/>
      <c r="W32" s="44">
        <f>W31+X31</f>
        <v>815</v>
      </c>
      <c r="X32" s="45"/>
      <c r="Y32" s="44">
        <f>Y31+Z31</f>
        <v>0</v>
      </c>
      <c r="Z32" s="45"/>
      <c r="AA32" s="44">
        <f>AA31+AB31</f>
        <v>3423</v>
      </c>
      <c r="AB32" s="45"/>
      <c r="AC32" s="23">
        <f>Q32+S32+U32+W32+Y32</f>
        <v>3423</v>
      </c>
      <c r="AE32" s="5" t="s">
        <v>0</v>
      </c>
      <c r="AF32" s="24">
        <f>IFERROR(B32/Q32,"N.A.")</f>
        <v>7783.636363636364</v>
      </c>
      <c r="AG32" s="25"/>
      <c r="AH32" s="24">
        <f>IFERROR(D32/S32,"N.A.")</f>
        <v>7080</v>
      </c>
      <c r="AI32" s="25"/>
      <c r="AJ32" s="24">
        <f>IFERROR(F32/U32,"N.A.")</f>
        <v>3483.3333333333335</v>
      </c>
      <c r="AK32" s="25"/>
      <c r="AL32" s="24">
        <f>IFERROR(H32/W32,"N.A.")</f>
        <v>4210</v>
      </c>
      <c r="AM32" s="25"/>
      <c r="AN32" s="24" t="str">
        <f>IFERROR(J32/Y32,"N.A.")</f>
        <v>N.A.</v>
      </c>
      <c r="AO32" s="25"/>
      <c r="AP32" s="24">
        <f>IFERROR(L32/AA32,"N.A.")</f>
        <v>6251.4285714285716</v>
      </c>
      <c r="AQ32" s="25"/>
      <c r="AR32" s="16">
        <f>IFERROR(N32/AC32, "N.A.")</f>
        <v>6251.4285714285716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733500</v>
      </c>
      <c r="I39" s="2"/>
      <c r="J39" s="2"/>
      <c r="K39" s="2"/>
      <c r="L39" s="1">
        <f>B39+D39+F39+H39+J39</f>
        <v>733500</v>
      </c>
      <c r="M39" s="13">
        <f>C39+E39+G39+I39+K39</f>
        <v>0</v>
      </c>
      <c r="N39" s="14">
        <f>L39+M39</f>
        <v>733500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163</v>
      </c>
      <c r="X39" s="2">
        <v>0</v>
      </c>
      <c r="Y39" s="2">
        <v>0</v>
      </c>
      <c r="Z39" s="2">
        <v>0</v>
      </c>
      <c r="AA39" s="1">
        <f>Q39+S39+U39+W39+Y39</f>
        <v>163</v>
      </c>
      <c r="AB39" s="13">
        <f>R39+T39+V39+X39+Z39</f>
        <v>0</v>
      </c>
      <c r="AC39" s="14">
        <f>AA39+AB39</f>
        <v>163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4500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4500</v>
      </c>
      <c r="AQ39" s="13" t="str">
        <f t="shared" si="30"/>
        <v>N.A.</v>
      </c>
      <c r="AR39" s="14">
        <f t="shared" si="30"/>
        <v>4500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978000</v>
      </c>
      <c r="C41" s="2">
        <v>8476000</v>
      </c>
      <c r="D41" s="2"/>
      <c r="E41" s="2"/>
      <c r="F41" s="2"/>
      <c r="G41" s="2">
        <v>420540</v>
      </c>
      <c r="H41" s="2"/>
      <c r="I41" s="2">
        <v>1051350</v>
      </c>
      <c r="J41" s="2">
        <v>0</v>
      </c>
      <c r="K41" s="2"/>
      <c r="L41" s="1">
        <f t="shared" si="31"/>
        <v>978000</v>
      </c>
      <c r="M41" s="13">
        <f t="shared" si="31"/>
        <v>9947890</v>
      </c>
      <c r="N41" s="14">
        <f t="shared" si="32"/>
        <v>10925890</v>
      </c>
      <c r="P41" s="3" t="s">
        <v>14</v>
      </c>
      <c r="Q41" s="2">
        <v>163</v>
      </c>
      <c r="R41" s="2">
        <v>978</v>
      </c>
      <c r="S41" s="2">
        <v>0</v>
      </c>
      <c r="T41" s="2">
        <v>0</v>
      </c>
      <c r="U41" s="2">
        <v>0</v>
      </c>
      <c r="V41" s="2">
        <v>163</v>
      </c>
      <c r="W41" s="2">
        <v>0</v>
      </c>
      <c r="X41" s="2">
        <v>163</v>
      </c>
      <c r="Y41" s="2">
        <v>163</v>
      </c>
      <c r="Z41" s="2">
        <v>0</v>
      </c>
      <c r="AA41" s="1">
        <f t="shared" si="33"/>
        <v>326</v>
      </c>
      <c r="AB41" s="13">
        <f t="shared" si="33"/>
        <v>1304</v>
      </c>
      <c r="AC41" s="14">
        <f t="shared" si="34"/>
        <v>1630</v>
      </c>
      <c r="AE41" s="3" t="s">
        <v>14</v>
      </c>
      <c r="AF41" s="2">
        <f t="shared" si="35"/>
        <v>6000</v>
      </c>
      <c r="AG41" s="2">
        <f t="shared" si="30"/>
        <v>8666.6666666666661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2580</v>
      </c>
      <c r="AL41" s="2" t="str">
        <f t="shared" si="30"/>
        <v>N.A.</v>
      </c>
      <c r="AM41" s="2">
        <f t="shared" si="30"/>
        <v>6450</v>
      </c>
      <c r="AN41" s="2">
        <f t="shared" si="30"/>
        <v>0</v>
      </c>
      <c r="AO41" s="2" t="str">
        <f t="shared" si="30"/>
        <v>N.A.</v>
      </c>
      <c r="AP41" s="15">
        <f t="shared" si="30"/>
        <v>3000</v>
      </c>
      <c r="AQ41" s="13">
        <f t="shared" si="30"/>
        <v>7628.75</v>
      </c>
      <c r="AR41" s="14">
        <f t="shared" si="30"/>
        <v>6703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978000</v>
      </c>
      <c r="C43" s="2">
        <v>8476000</v>
      </c>
      <c r="D43" s="2"/>
      <c r="E43" s="2"/>
      <c r="F43" s="2"/>
      <c r="G43" s="2">
        <v>420540</v>
      </c>
      <c r="H43" s="2">
        <v>733500</v>
      </c>
      <c r="I43" s="2">
        <v>1051350</v>
      </c>
      <c r="J43" s="2">
        <v>0</v>
      </c>
      <c r="K43" s="2"/>
      <c r="L43" s="1">
        <f t="shared" ref="L43" si="36">B43+D43+F43+H43+J43</f>
        <v>1711500</v>
      </c>
      <c r="M43" s="13">
        <f t="shared" ref="M43" si="37">C43+E43+G43+I43+K43</f>
        <v>9947890</v>
      </c>
      <c r="N43" s="21">
        <f t="shared" ref="N43" si="38">L43+M43</f>
        <v>11659390</v>
      </c>
      <c r="P43" s="4" t="s">
        <v>16</v>
      </c>
      <c r="Q43" s="2">
        <v>163</v>
      </c>
      <c r="R43" s="2">
        <v>978</v>
      </c>
      <c r="S43" s="2">
        <v>0</v>
      </c>
      <c r="T43" s="2">
        <v>0</v>
      </c>
      <c r="U43" s="2">
        <v>0</v>
      </c>
      <c r="V43" s="2">
        <v>163</v>
      </c>
      <c r="W43" s="2">
        <v>163</v>
      </c>
      <c r="X43" s="2">
        <v>163</v>
      </c>
      <c r="Y43" s="2">
        <v>163</v>
      </c>
      <c r="Z43" s="2">
        <v>0</v>
      </c>
      <c r="AA43" s="1">
        <f t="shared" ref="AA43" si="39">Q43+S43+U43+W43+Y43</f>
        <v>489</v>
      </c>
      <c r="AB43" s="13">
        <f t="shared" ref="AB43" si="40">R43+T43+V43+X43+Z43</f>
        <v>1304</v>
      </c>
      <c r="AC43" s="21">
        <f t="shared" ref="AC43" si="41">AA43+AB43</f>
        <v>1793</v>
      </c>
      <c r="AE43" s="4" t="s">
        <v>16</v>
      </c>
      <c r="AF43" s="2">
        <f t="shared" si="35"/>
        <v>6000</v>
      </c>
      <c r="AG43" s="2">
        <f t="shared" si="30"/>
        <v>8666.6666666666661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2580</v>
      </c>
      <c r="AL43" s="2">
        <f t="shared" si="30"/>
        <v>4500</v>
      </c>
      <c r="AM43" s="2">
        <f t="shared" si="30"/>
        <v>6450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3500</v>
      </c>
      <c r="AQ43" s="13">
        <f t="shared" ref="AQ43" si="43">IFERROR(M43/AB43, "N.A.")</f>
        <v>7628.75</v>
      </c>
      <c r="AR43" s="14">
        <f t="shared" ref="AR43" si="44">IFERROR(N43/AC43, "N.A.")</f>
        <v>6502.727272727273</v>
      </c>
    </row>
    <row r="44" spans="1:44" ht="15" customHeight="1" thickBot="1" x14ac:dyDescent="0.3">
      <c r="A44" s="5" t="s">
        <v>0</v>
      </c>
      <c r="B44" s="44">
        <f>B43+C43</f>
        <v>9454000</v>
      </c>
      <c r="C44" s="45"/>
      <c r="D44" s="44">
        <f>D43+E43</f>
        <v>0</v>
      </c>
      <c r="E44" s="45"/>
      <c r="F44" s="44">
        <f>F43+G43</f>
        <v>420540</v>
      </c>
      <c r="G44" s="45"/>
      <c r="H44" s="44">
        <f>H43+I43</f>
        <v>1784850</v>
      </c>
      <c r="I44" s="45"/>
      <c r="J44" s="44">
        <f>J43+K43</f>
        <v>0</v>
      </c>
      <c r="K44" s="45"/>
      <c r="L44" s="44">
        <f>L43+M43</f>
        <v>11659390</v>
      </c>
      <c r="M44" s="46"/>
      <c r="N44" s="22">
        <f>B44+D44+F44+H44+J44</f>
        <v>11659390</v>
      </c>
      <c r="P44" s="5" t="s">
        <v>0</v>
      </c>
      <c r="Q44" s="44">
        <f>Q43+R43</f>
        <v>1141</v>
      </c>
      <c r="R44" s="45"/>
      <c r="S44" s="44">
        <f>S43+T43</f>
        <v>0</v>
      </c>
      <c r="T44" s="45"/>
      <c r="U44" s="44">
        <f>U43+V43</f>
        <v>163</v>
      </c>
      <c r="V44" s="45"/>
      <c r="W44" s="44">
        <f>W43+X43</f>
        <v>326</v>
      </c>
      <c r="X44" s="45"/>
      <c r="Y44" s="44">
        <f>Y43+Z43</f>
        <v>163</v>
      </c>
      <c r="Z44" s="45"/>
      <c r="AA44" s="44">
        <f>AA43+AB43</f>
        <v>1793</v>
      </c>
      <c r="AB44" s="46"/>
      <c r="AC44" s="22">
        <f>Q44+S44+U44+W44+Y44</f>
        <v>1793</v>
      </c>
      <c r="AE44" s="5" t="s">
        <v>0</v>
      </c>
      <c r="AF44" s="24">
        <f>IFERROR(B44/Q44,"N.A.")</f>
        <v>8285.7142857142862</v>
      </c>
      <c r="AG44" s="25"/>
      <c r="AH44" s="24" t="str">
        <f>IFERROR(D44/S44,"N.A.")</f>
        <v>N.A.</v>
      </c>
      <c r="AI44" s="25"/>
      <c r="AJ44" s="24">
        <f>IFERROR(F44/U44,"N.A.")</f>
        <v>2580</v>
      </c>
      <c r="AK44" s="25"/>
      <c r="AL44" s="24">
        <f>IFERROR(H44/W44,"N.A.")</f>
        <v>5475</v>
      </c>
      <c r="AM44" s="25"/>
      <c r="AN44" s="24">
        <f>IFERROR(J44/Y44,"N.A.")</f>
        <v>0</v>
      </c>
      <c r="AO44" s="25"/>
      <c r="AP44" s="24">
        <f>IFERROR(L44/AA44,"N.A.")</f>
        <v>6502.727272727273</v>
      </c>
      <c r="AQ44" s="25"/>
      <c r="AR44" s="16">
        <f>IFERROR(N44/AC44, "N.A.")</f>
        <v>6502.727272727273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263686733.99999994</v>
      </c>
      <c r="C15" s="2"/>
      <c r="D15" s="2">
        <v>128057308.00000003</v>
      </c>
      <c r="E15" s="2"/>
      <c r="F15" s="2">
        <v>101932814.00000001</v>
      </c>
      <c r="G15" s="2"/>
      <c r="H15" s="2">
        <v>453889845.00000012</v>
      </c>
      <c r="I15" s="2"/>
      <c r="J15" s="2">
        <v>0</v>
      </c>
      <c r="K15" s="2"/>
      <c r="L15" s="1">
        <f>B15+D15+F15+H15+J15</f>
        <v>947566701.00000012</v>
      </c>
      <c r="M15" s="13">
        <f>C15+E15+G15+I15+K15</f>
        <v>0</v>
      </c>
      <c r="N15" s="14">
        <f>L15+M15</f>
        <v>947566701.00000012</v>
      </c>
      <c r="P15" s="3" t="s">
        <v>12</v>
      </c>
      <c r="Q15" s="2">
        <v>46396</v>
      </c>
      <c r="R15" s="2">
        <v>0</v>
      </c>
      <c r="S15" s="2">
        <v>20091</v>
      </c>
      <c r="T15" s="2">
        <v>0</v>
      </c>
      <c r="U15" s="2">
        <v>13665</v>
      </c>
      <c r="V15" s="2">
        <v>0</v>
      </c>
      <c r="W15" s="2">
        <v>104424</v>
      </c>
      <c r="X15" s="2">
        <v>0</v>
      </c>
      <c r="Y15" s="2">
        <v>10979</v>
      </c>
      <c r="Z15" s="2">
        <v>0</v>
      </c>
      <c r="AA15" s="1">
        <f>Q15+S15+U15+W15+Y15</f>
        <v>195555</v>
      </c>
      <c r="AB15" s="13">
        <f>R15+T15+V15+X15+Z15</f>
        <v>0</v>
      </c>
      <c r="AC15" s="14">
        <f>AA15+AB15</f>
        <v>195555</v>
      </c>
      <c r="AE15" s="3" t="s">
        <v>12</v>
      </c>
      <c r="AF15" s="2">
        <f>IFERROR(B15/Q15, "N.A.")</f>
        <v>5683.393697732562</v>
      </c>
      <c r="AG15" s="2" t="str">
        <f t="shared" ref="AG15:AR19" si="0">IFERROR(C15/R15, "N.A.")</f>
        <v>N.A.</v>
      </c>
      <c r="AH15" s="2">
        <f t="shared" si="0"/>
        <v>6373.8643173560313</v>
      </c>
      <c r="AI15" s="2" t="str">
        <f t="shared" si="0"/>
        <v>N.A.</v>
      </c>
      <c r="AJ15" s="2">
        <f t="shared" si="0"/>
        <v>7459.4082693011351</v>
      </c>
      <c r="AK15" s="2" t="str">
        <f t="shared" si="0"/>
        <v>N.A.</v>
      </c>
      <c r="AL15" s="2">
        <f t="shared" si="0"/>
        <v>4346.6046598483117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4845.5253049014345</v>
      </c>
      <c r="AQ15" s="13" t="str">
        <f t="shared" si="0"/>
        <v>N.A.</v>
      </c>
      <c r="AR15" s="14">
        <f t="shared" si="0"/>
        <v>4845.5253049014345</v>
      </c>
    </row>
    <row r="16" spans="1:44" ht="15" customHeight="1" thickBot="1" x14ac:dyDescent="0.3">
      <c r="A16" s="3" t="s">
        <v>13</v>
      </c>
      <c r="B16" s="2">
        <v>138023092.00000003</v>
      </c>
      <c r="C16" s="2">
        <v>5075150</v>
      </c>
      <c r="D16" s="2">
        <v>331530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138354622.00000003</v>
      </c>
      <c r="M16" s="13">
        <f t="shared" si="1"/>
        <v>5075150</v>
      </c>
      <c r="N16" s="14">
        <f t="shared" ref="N16:N18" si="2">L16+M16</f>
        <v>143429772.00000003</v>
      </c>
      <c r="P16" s="3" t="s">
        <v>13</v>
      </c>
      <c r="Q16" s="2">
        <v>33843</v>
      </c>
      <c r="R16" s="2">
        <v>735</v>
      </c>
      <c r="S16" s="2">
        <v>257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34100</v>
      </c>
      <c r="AB16" s="13">
        <f t="shared" si="3"/>
        <v>735</v>
      </c>
      <c r="AC16" s="14">
        <f t="shared" ref="AC16:AC18" si="4">AA16+AB16</f>
        <v>34835</v>
      </c>
      <c r="AE16" s="3" t="s">
        <v>13</v>
      </c>
      <c r="AF16" s="2">
        <f t="shared" ref="AF16:AF19" si="5">IFERROR(B16/Q16, "N.A.")</f>
        <v>4078.3350175811847</v>
      </c>
      <c r="AG16" s="2">
        <f t="shared" si="0"/>
        <v>6904.9659863945581</v>
      </c>
      <c r="AH16" s="2">
        <f t="shared" si="0"/>
        <v>1290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4057.320293255133</v>
      </c>
      <c r="AQ16" s="13">
        <f t="shared" si="0"/>
        <v>6904.9659863945581</v>
      </c>
      <c r="AR16" s="14">
        <f t="shared" si="0"/>
        <v>4117.4041050667438</v>
      </c>
    </row>
    <row r="17" spans="1:44" ht="15" customHeight="1" thickBot="1" x14ac:dyDescent="0.3">
      <c r="A17" s="3" t="s">
        <v>14</v>
      </c>
      <c r="B17" s="2">
        <v>644452558.9999994</v>
      </c>
      <c r="C17" s="2">
        <v>2912297733</v>
      </c>
      <c r="D17" s="2">
        <v>104258874.99999999</v>
      </c>
      <c r="E17" s="2">
        <v>43930899.999999993</v>
      </c>
      <c r="F17" s="2"/>
      <c r="G17" s="2">
        <v>190397570.00000006</v>
      </c>
      <c r="H17" s="2"/>
      <c r="I17" s="2">
        <v>241291405.00000006</v>
      </c>
      <c r="J17" s="2">
        <v>0</v>
      </c>
      <c r="K17" s="2"/>
      <c r="L17" s="1">
        <f t="shared" si="1"/>
        <v>748711433.9999994</v>
      </c>
      <c r="M17" s="13">
        <f t="shared" si="1"/>
        <v>3387917608</v>
      </c>
      <c r="N17" s="14">
        <f t="shared" si="2"/>
        <v>4136629041.9999995</v>
      </c>
      <c r="P17" s="3" t="s">
        <v>14</v>
      </c>
      <c r="Q17" s="2">
        <v>118590</v>
      </c>
      <c r="R17" s="2">
        <v>433233</v>
      </c>
      <c r="S17" s="2">
        <v>16941</v>
      </c>
      <c r="T17" s="2">
        <v>3737</v>
      </c>
      <c r="U17" s="2">
        <v>0</v>
      </c>
      <c r="V17" s="2">
        <v>20013</v>
      </c>
      <c r="W17" s="2">
        <v>0</v>
      </c>
      <c r="X17" s="2">
        <v>32529</v>
      </c>
      <c r="Y17" s="2">
        <v>11953</v>
      </c>
      <c r="Z17" s="2">
        <v>0</v>
      </c>
      <c r="AA17" s="1">
        <f t="shared" si="3"/>
        <v>147484</v>
      </c>
      <c r="AB17" s="13">
        <f t="shared" si="3"/>
        <v>489512</v>
      </c>
      <c r="AC17" s="14">
        <f t="shared" si="4"/>
        <v>636996</v>
      </c>
      <c r="AE17" s="3" t="s">
        <v>14</v>
      </c>
      <c r="AF17" s="2">
        <f t="shared" si="5"/>
        <v>5434.2909098574873</v>
      </c>
      <c r="AG17" s="2">
        <f t="shared" si="0"/>
        <v>6722.2435340798138</v>
      </c>
      <c r="AH17" s="2">
        <f t="shared" si="0"/>
        <v>6154.233811463313</v>
      </c>
      <c r="AI17" s="2">
        <f t="shared" si="0"/>
        <v>11755.659620016053</v>
      </c>
      <c r="AJ17" s="2" t="str">
        <f t="shared" si="0"/>
        <v>N.A.</v>
      </c>
      <c r="AK17" s="2">
        <f t="shared" si="0"/>
        <v>9513.6945985109705</v>
      </c>
      <c r="AL17" s="2" t="str">
        <f t="shared" si="0"/>
        <v>N.A.</v>
      </c>
      <c r="AM17" s="2">
        <f t="shared" si="0"/>
        <v>7417.7320237326712</v>
      </c>
      <c r="AN17" s="2">
        <f t="shared" si="0"/>
        <v>0</v>
      </c>
      <c r="AO17" s="2" t="str">
        <f t="shared" si="0"/>
        <v>N.A.</v>
      </c>
      <c r="AP17" s="15">
        <f t="shared" si="0"/>
        <v>5076.5603997721746</v>
      </c>
      <c r="AQ17" s="13">
        <f t="shared" si="0"/>
        <v>6921.0103286538433</v>
      </c>
      <c r="AR17" s="14">
        <f t="shared" si="0"/>
        <v>6493.9639212805096</v>
      </c>
    </row>
    <row r="18" spans="1:44" ht="15" customHeight="1" thickBot="1" x14ac:dyDescent="0.3">
      <c r="A18" s="3" t="s">
        <v>15</v>
      </c>
      <c r="B18" s="2">
        <v>30836915.999999996</v>
      </c>
      <c r="C18" s="2">
        <v>0</v>
      </c>
      <c r="D18" s="2">
        <v>3380879.9999999995</v>
      </c>
      <c r="E18" s="2"/>
      <c r="F18" s="2"/>
      <c r="G18" s="2">
        <v>2350479.0000000005</v>
      </c>
      <c r="H18" s="2">
        <v>16667168.000000004</v>
      </c>
      <c r="I18" s="2"/>
      <c r="J18" s="2">
        <v>0</v>
      </c>
      <c r="K18" s="2"/>
      <c r="L18" s="1">
        <f t="shared" si="1"/>
        <v>50884964</v>
      </c>
      <c r="M18" s="13">
        <f t="shared" si="1"/>
        <v>2350479.0000000005</v>
      </c>
      <c r="N18" s="14">
        <f t="shared" si="2"/>
        <v>53235443</v>
      </c>
      <c r="P18" s="3" t="s">
        <v>15</v>
      </c>
      <c r="Q18" s="2">
        <v>8038</v>
      </c>
      <c r="R18" s="2">
        <v>194</v>
      </c>
      <c r="S18" s="2">
        <v>787</v>
      </c>
      <c r="T18" s="2">
        <v>0</v>
      </c>
      <c r="U18" s="2">
        <v>0</v>
      </c>
      <c r="V18" s="2">
        <v>1512</v>
      </c>
      <c r="W18" s="2">
        <v>22991</v>
      </c>
      <c r="X18" s="2">
        <v>0</v>
      </c>
      <c r="Y18" s="2">
        <v>7372</v>
      </c>
      <c r="Z18" s="2">
        <v>0</v>
      </c>
      <c r="AA18" s="1">
        <f t="shared" si="3"/>
        <v>39188</v>
      </c>
      <c r="AB18" s="13">
        <f t="shared" si="3"/>
        <v>1706</v>
      </c>
      <c r="AC18" s="21">
        <f t="shared" si="4"/>
        <v>40894</v>
      </c>
      <c r="AE18" s="3" t="s">
        <v>15</v>
      </c>
      <c r="AF18" s="2">
        <f t="shared" si="5"/>
        <v>3836.3916397113703</v>
      </c>
      <c r="AG18" s="2">
        <f t="shared" si="0"/>
        <v>0</v>
      </c>
      <c r="AH18" s="2">
        <f t="shared" si="0"/>
        <v>4295.9085133418039</v>
      </c>
      <c r="AI18" s="2" t="str">
        <f t="shared" si="0"/>
        <v>N.A.</v>
      </c>
      <c r="AJ18" s="2" t="str">
        <f t="shared" si="0"/>
        <v>N.A.</v>
      </c>
      <c r="AK18" s="2">
        <f t="shared" si="0"/>
        <v>1554.5496031746036</v>
      </c>
      <c r="AL18" s="2">
        <f t="shared" si="0"/>
        <v>724.94315166804415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1298.4833112177198</v>
      </c>
      <c r="AQ18" s="13">
        <f t="shared" si="0"/>
        <v>1377.7719812426733</v>
      </c>
      <c r="AR18" s="14">
        <f t="shared" si="0"/>
        <v>1301.7910451410964</v>
      </c>
    </row>
    <row r="19" spans="1:44" ht="15" customHeight="1" thickBot="1" x14ac:dyDescent="0.3">
      <c r="A19" s="4" t="s">
        <v>16</v>
      </c>
      <c r="B19" s="2">
        <v>1076999300.9999979</v>
      </c>
      <c r="C19" s="2">
        <v>2917372883.0000005</v>
      </c>
      <c r="D19" s="2">
        <v>236028592.99999985</v>
      </c>
      <c r="E19" s="2">
        <v>43930899.999999993</v>
      </c>
      <c r="F19" s="2">
        <v>101932814.00000001</v>
      </c>
      <c r="G19" s="2">
        <v>192748049</v>
      </c>
      <c r="H19" s="2">
        <v>470557013.00000006</v>
      </c>
      <c r="I19" s="2">
        <v>241291405.00000006</v>
      </c>
      <c r="J19" s="2">
        <v>0</v>
      </c>
      <c r="K19" s="2"/>
      <c r="L19" s="1">
        <f t="shared" ref="L19" si="6">B19+D19+F19+H19+J19</f>
        <v>1885517720.9999976</v>
      </c>
      <c r="M19" s="13">
        <f t="shared" ref="M19" si="7">C19+E19+G19+I19+K19</f>
        <v>3395343237.0000005</v>
      </c>
      <c r="N19" s="21">
        <f t="shared" ref="N19" si="8">L19+M19</f>
        <v>5280860957.9999981</v>
      </c>
      <c r="P19" s="4" t="s">
        <v>16</v>
      </c>
      <c r="Q19" s="2">
        <v>206867</v>
      </c>
      <c r="R19" s="2">
        <v>434162</v>
      </c>
      <c r="S19" s="2">
        <v>38076</v>
      </c>
      <c r="T19" s="2">
        <v>3737</v>
      </c>
      <c r="U19" s="2">
        <v>13665</v>
      </c>
      <c r="V19" s="2">
        <v>21525</v>
      </c>
      <c r="W19" s="2">
        <v>127415</v>
      </c>
      <c r="X19" s="2">
        <v>32529</v>
      </c>
      <c r="Y19" s="2">
        <v>30304</v>
      </c>
      <c r="Z19" s="2">
        <v>0</v>
      </c>
      <c r="AA19" s="1">
        <f t="shared" ref="AA19" si="9">Q19+S19+U19+W19+Y19</f>
        <v>416327</v>
      </c>
      <c r="AB19" s="13">
        <f t="shared" ref="AB19" si="10">R19+T19+V19+X19+Z19</f>
        <v>491953</v>
      </c>
      <c r="AC19" s="14">
        <f t="shared" ref="AC19" si="11">AA19+AB19</f>
        <v>908280</v>
      </c>
      <c r="AE19" s="4" t="s">
        <v>16</v>
      </c>
      <c r="AF19" s="2">
        <f t="shared" si="5"/>
        <v>5206.2402461484808</v>
      </c>
      <c r="AG19" s="2">
        <f t="shared" si="0"/>
        <v>6719.5491153071907</v>
      </c>
      <c r="AH19" s="2">
        <f t="shared" si="0"/>
        <v>6198.8810011555797</v>
      </c>
      <c r="AI19" s="2">
        <f t="shared" si="0"/>
        <v>11755.659620016053</v>
      </c>
      <c r="AJ19" s="2">
        <f t="shared" si="0"/>
        <v>7459.4082693011351</v>
      </c>
      <c r="AK19" s="2">
        <f t="shared" si="0"/>
        <v>8954.6131939605111</v>
      </c>
      <c r="AL19" s="2">
        <f t="shared" si="0"/>
        <v>3693.1053094219678</v>
      </c>
      <c r="AM19" s="2">
        <f t="shared" si="0"/>
        <v>7417.7320237326712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4528.9345178189205</v>
      </c>
      <c r="AQ19" s="13">
        <f t="shared" ref="AQ19" si="13">IFERROR(M19/AB19, "N.A.")</f>
        <v>6901.7634550455032</v>
      </c>
      <c r="AR19" s="14">
        <f t="shared" ref="AR19" si="14">IFERROR(N19/AC19, "N.A.")</f>
        <v>5814.1332606685146</v>
      </c>
    </row>
    <row r="20" spans="1:44" ht="15" customHeight="1" thickBot="1" x14ac:dyDescent="0.3">
      <c r="A20" s="5" t="s">
        <v>0</v>
      </c>
      <c r="B20" s="44">
        <f>B19+C19</f>
        <v>3994372183.9999981</v>
      </c>
      <c r="C20" s="45"/>
      <c r="D20" s="44">
        <f>D19+E19</f>
        <v>279959492.99999982</v>
      </c>
      <c r="E20" s="45"/>
      <c r="F20" s="44">
        <f>F19+G19</f>
        <v>294680863</v>
      </c>
      <c r="G20" s="45"/>
      <c r="H20" s="44">
        <f>H19+I19</f>
        <v>711848418.00000012</v>
      </c>
      <c r="I20" s="45"/>
      <c r="J20" s="44">
        <f>J19+K19</f>
        <v>0</v>
      </c>
      <c r="K20" s="45"/>
      <c r="L20" s="44">
        <f>L19+M19</f>
        <v>5280860957.9999981</v>
      </c>
      <c r="M20" s="46"/>
      <c r="N20" s="22">
        <f>B20+D20+F20+H20+J20</f>
        <v>5280860957.9999981</v>
      </c>
      <c r="P20" s="5" t="s">
        <v>0</v>
      </c>
      <c r="Q20" s="44">
        <f>Q19+R19</f>
        <v>641029</v>
      </c>
      <c r="R20" s="45"/>
      <c r="S20" s="44">
        <f>S19+T19</f>
        <v>41813</v>
      </c>
      <c r="T20" s="45"/>
      <c r="U20" s="44">
        <f>U19+V19</f>
        <v>35190</v>
      </c>
      <c r="V20" s="45"/>
      <c r="W20" s="44">
        <f>W19+X19</f>
        <v>159944</v>
      </c>
      <c r="X20" s="45"/>
      <c r="Y20" s="44">
        <f>Y19+Z19</f>
        <v>30304</v>
      </c>
      <c r="Z20" s="45"/>
      <c r="AA20" s="44">
        <f>AA19+AB19</f>
        <v>908280</v>
      </c>
      <c r="AB20" s="45"/>
      <c r="AC20" s="23">
        <f>Q20+S20+U20+W20+Y20</f>
        <v>908280</v>
      </c>
      <c r="AE20" s="5" t="s">
        <v>0</v>
      </c>
      <c r="AF20" s="24">
        <f>IFERROR(B20/Q20,"N.A.")</f>
        <v>6231.1879556151098</v>
      </c>
      <c r="AG20" s="25"/>
      <c r="AH20" s="24">
        <f>IFERROR(D20/S20,"N.A.")</f>
        <v>6695.5131896778475</v>
      </c>
      <c r="AI20" s="25"/>
      <c r="AJ20" s="24">
        <f>IFERROR(F20/U20,"N.A.")</f>
        <v>8373.994401818698</v>
      </c>
      <c r="AK20" s="25"/>
      <c r="AL20" s="24">
        <f>IFERROR(H20/W20,"N.A.")</f>
        <v>4450.6103261141407</v>
      </c>
      <c r="AM20" s="25"/>
      <c r="AN20" s="24">
        <f>IFERROR(J20/Y20,"N.A.")</f>
        <v>0</v>
      </c>
      <c r="AO20" s="25"/>
      <c r="AP20" s="24">
        <f>IFERROR(L20/AA20,"N.A.")</f>
        <v>5814.1332606685146</v>
      </c>
      <c r="AQ20" s="25"/>
      <c r="AR20" s="16">
        <f>IFERROR(N20/AC20, "N.A.")</f>
        <v>5814.1332606685146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225888772.00000009</v>
      </c>
      <c r="C27" s="2"/>
      <c r="D27" s="2">
        <v>119701548</v>
      </c>
      <c r="E27" s="2"/>
      <c r="F27" s="2">
        <v>89254934.00000003</v>
      </c>
      <c r="G27" s="2"/>
      <c r="H27" s="2">
        <v>295020659</v>
      </c>
      <c r="I27" s="2"/>
      <c r="J27" s="2">
        <v>0</v>
      </c>
      <c r="K27" s="2"/>
      <c r="L27" s="1">
        <f>B27+D27+F27+H27+J27</f>
        <v>729865913.00000012</v>
      </c>
      <c r="M27" s="13">
        <f>C27+E27+G27+I27+K27</f>
        <v>0</v>
      </c>
      <c r="N27" s="14">
        <f>L27+M27</f>
        <v>729865913.00000012</v>
      </c>
      <c r="P27" s="3" t="s">
        <v>12</v>
      </c>
      <c r="Q27" s="2">
        <v>36304</v>
      </c>
      <c r="R27" s="2">
        <v>0</v>
      </c>
      <c r="S27" s="2">
        <v>18963</v>
      </c>
      <c r="T27" s="2">
        <v>0</v>
      </c>
      <c r="U27" s="2">
        <v>11171</v>
      </c>
      <c r="V27" s="2">
        <v>0</v>
      </c>
      <c r="W27" s="2">
        <v>51800</v>
      </c>
      <c r="X27" s="2">
        <v>0</v>
      </c>
      <c r="Y27" s="2">
        <v>3399</v>
      </c>
      <c r="Z27" s="2">
        <v>0</v>
      </c>
      <c r="AA27" s="1">
        <f>Q27+S27+U27+W27+Y27</f>
        <v>121637</v>
      </c>
      <c r="AB27" s="13">
        <f>R27+T27+V27+X27+Z27</f>
        <v>0</v>
      </c>
      <c r="AC27" s="14">
        <f>AA27+AB27</f>
        <v>121637</v>
      </c>
      <c r="AE27" s="3" t="s">
        <v>12</v>
      </c>
      <c r="AF27" s="2">
        <f>IFERROR(B27/Q27, "N.A.")</f>
        <v>6222.1455486998702</v>
      </c>
      <c r="AG27" s="2" t="str">
        <f t="shared" ref="AG27:AR31" si="15">IFERROR(C27/R27, "N.A.")</f>
        <v>N.A.</v>
      </c>
      <c r="AH27" s="2">
        <f t="shared" si="15"/>
        <v>6312.3739914570479</v>
      </c>
      <c r="AI27" s="2" t="str">
        <f t="shared" si="15"/>
        <v>N.A.</v>
      </c>
      <c r="AJ27" s="2">
        <f t="shared" si="15"/>
        <v>7989.8786142690924</v>
      </c>
      <c r="AK27" s="2" t="str">
        <f t="shared" si="15"/>
        <v>N.A.</v>
      </c>
      <c r="AL27" s="2">
        <f t="shared" si="15"/>
        <v>5695.3795173745175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6000.3610167958768</v>
      </c>
      <c r="AQ27" s="13" t="str">
        <f t="shared" si="15"/>
        <v>N.A.</v>
      </c>
      <c r="AR27" s="14">
        <f t="shared" si="15"/>
        <v>6000.3610167958768</v>
      </c>
    </row>
    <row r="28" spans="1:44" ht="15" customHeight="1" thickBot="1" x14ac:dyDescent="0.3">
      <c r="A28" s="3" t="s">
        <v>13</v>
      </c>
      <c r="B28" s="2">
        <v>20779670.000000004</v>
      </c>
      <c r="C28" s="2">
        <v>3442050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20779670.000000004</v>
      </c>
      <c r="M28" s="13">
        <f t="shared" si="16"/>
        <v>3442050</v>
      </c>
      <c r="N28" s="14">
        <f t="shared" ref="N28:N30" si="17">L28+M28</f>
        <v>24221720.000000004</v>
      </c>
      <c r="P28" s="3" t="s">
        <v>13</v>
      </c>
      <c r="Q28" s="2">
        <v>4188</v>
      </c>
      <c r="R28" s="2">
        <v>471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4188</v>
      </c>
      <c r="AB28" s="13">
        <f t="shared" si="18"/>
        <v>471</v>
      </c>
      <c r="AC28" s="14">
        <f t="shared" ref="AC28:AC30" si="19">AA28+AB28</f>
        <v>4659</v>
      </c>
      <c r="AE28" s="3" t="s">
        <v>13</v>
      </c>
      <c r="AF28" s="2">
        <f t="shared" ref="AF28:AF31" si="20">IFERROR(B28/Q28, "N.A.")</f>
        <v>4961.7168099331429</v>
      </c>
      <c r="AG28" s="2">
        <f t="shared" si="15"/>
        <v>7307.9617834394903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4961.7168099331429</v>
      </c>
      <c r="AQ28" s="13">
        <f t="shared" si="15"/>
        <v>7307.9617834394903</v>
      </c>
      <c r="AR28" s="14">
        <f t="shared" si="15"/>
        <v>5198.9096372612157</v>
      </c>
    </row>
    <row r="29" spans="1:44" ht="15" customHeight="1" thickBot="1" x14ac:dyDescent="0.3">
      <c r="A29" s="3" t="s">
        <v>14</v>
      </c>
      <c r="B29" s="2">
        <v>434074183.00000024</v>
      </c>
      <c r="C29" s="2">
        <v>1812474794.9999988</v>
      </c>
      <c r="D29" s="2">
        <v>76363360.000000015</v>
      </c>
      <c r="E29" s="2">
        <v>33895900</v>
      </c>
      <c r="F29" s="2"/>
      <c r="G29" s="2">
        <v>160975060.00000006</v>
      </c>
      <c r="H29" s="2"/>
      <c r="I29" s="2">
        <v>164695030.00000006</v>
      </c>
      <c r="J29" s="2">
        <v>0</v>
      </c>
      <c r="K29" s="2"/>
      <c r="L29" s="1">
        <f t="shared" si="16"/>
        <v>510437543.00000024</v>
      </c>
      <c r="M29" s="13">
        <f t="shared" si="16"/>
        <v>2172040784.999999</v>
      </c>
      <c r="N29" s="14">
        <f t="shared" si="17"/>
        <v>2682478327.999999</v>
      </c>
      <c r="P29" s="3" t="s">
        <v>14</v>
      </c>
      <c r="Q29" s="2">
        <v>72879</v>
      </c>
      <c r="R29" s="2">
        <v>258789</v>
      </c>
      <c r="S29" s="2">
        <v>12600</v>
      </c>
      <c r="T29" s="2">
        <v>3094</v>
      </c>
      <c r="U29" s="2">
        <v>0</v>
      </c>
      <c r="V29" s="2">
        <v>15340</v>
      </c>
      <c r="W29" s="2">
        <v>0</v>
      </c>
      <c r="X29" s="2">
        <v>20297</v>
      </c>
      <c r="Y29" s="2">
        <v>3398</v>
      </c>
      <c r="Z29" s="2">
        <v>0</v>
      </c>
      <c r="AA29" s="1">
        <f t="shared" si="18"/>
        <v>88877</v>
      </c>
      <c r="AB29" s="13">
        <f t="shared" si="18"/>
        <v>297520</v>
      </c>
      <c r="AC29" s="14">
        <f t="shared" si="19"/>
        <v>386397</v>
      </c>
      <c r="AE29" s="3" t="s">
        <v>14</v>
      </c>
      <c r="AF29" s="2">
        <f t="shared" si="20"/>
        <v>5956.0941149027876</v>
      </c>
      <c r="AG29" s="2">
        <f t="shared" si="15"/>
        <v>7003.677880435408</v>
      </c>
      <c r="AH29" s="2">
        <f t="shared" si="15"/>
        <v>6060.5841269841285</v>
      </c>
      <c r="AI29" s="2">
        <f t="shared" si="15"/>
        <v>10955.365223012283</v>
      </c>
      <c r="AJ29" s="2" t="str">
        <f t="shared" si="15"/>
        <v>N.A.</v>
      </c>
      <c r="AK29" s="2">
        <f t="shared" si="15"/>
        <v>10493.810951760108</v>
      </c>
      <c r="AL29" s="2" t="str">
        <f t="shared" si="15"/>
        <v>N.A.</v>
      </c>
      <c r="AM29" s="2">
        <f t="shared" si="15"/>
        <v>8114.2548159826601</v>
      </c>
      <c r="AN29" s="2">
        <f t="shared" si="15"/>
        <v>0</v>
      </c>
      <c r="AO29" s="2" t="str">
        <f t="shared" si="15"/>
        <v>N.A.</v>
      </c>
      <c r="AP29" s="15">
        <f t="shared" si="15"/>
        <v>5743.1905104807793</v>
      </c>
      <c r="AQ29" s="13">
        <f t="shared" si="15"/>
        <v>7300.4866395536401</v>
      </c>
      <c r="AR29" s="14">
        <f t="shared" si="15"/>
        <v>6942.2855974554641</v>
      </c>
    </row>
    <row r="30" spans="1:44" ht="15" customHeight="1" thickBot="1" x14ac:dyDescent="0.3">
      <c r="A30" s="3" t="s">
        <v>15</v>
      </c>
      <c r="B30" s="2">
        <v>29212356.000000011</v>
      </c>
      <c r="C30" s="2">
        <v>0</v>
      </c>
      <c r="D30" s="2">
        <v>3380879.9999999995</v>
      </c>
      <c r="E30" s="2"/>
      <c r="F30" s="2"/>
      <c r="G30" s="2">
        <v>2350479.0000000005</v>
      </c>
      <c r="H30" s="2">
        <v>14015168.000000004</v>
      </c>
      <c r="I30" s="2"/>
      <c r="J30" s="2">
        <v>0</v>
      </c>
      <c r="K30" s="2"/>
      <c r="L30" s="1">
        <f t="shared" si="16"/>
        <v>46608404.000000015</v>
      </c>
      <c r="M30" s="13">
        <f t="shared" si="16"/>
        <v>2350479.0000000005</v>
      </c>
      <c r="N30" s="14">
        <f t="shared" si="17"/>
        <v>48958883.000000015</v>
      </c>
      <c r="P30" s="3" t="s">
        <v>15</v>
      </c>
      <c r="Q30" s="2">
        <v>7589</v>
      </c>
      <c r="R30" s="2">
        <v>194</v>
      </c>
      <c r="S30" s="2">
        <v>787</v>
      </c>
      <c r="T30" s="2">
        <v>0</v>
      </c>
      <c r="U30" s="2">
        <v>0</v>
      </c>
      <c r="V30" s="2">
        <v>1512</v>
      </c>
      <c r="W30" s="2">
        <v>20188</v>
      </c>
      <c r="X30" s="2">
        <v>0</v>
      </c>
      <c r="Y30" s="2">
        <v>5916</v>
      </c>
      <c r="Z30" s="2">
        <v>0</v>
      </c>
      <c r="AA30" s="1">
        <f t="shared" si="18"/>
        <v>34480</v>
      </c>
      <c r="AB30" s="13">
        <f t="shared" si="18"/>
        <v>1706</v>
      </c>
      <c r="AC30" s="21">
        <f t="shared" si="19"/>
        <v>36186</v>
      </c>
      <c r="AE30" s="3" t="s">
        <v>15</v>
      </c>
      <c r="AF30" s="2">
        <f t="shared" si="20"/>
        <v>3849.3024113849006</v>
      </c>
      <c r="AG30" s="2">
        <f t="shared" si="15"/>
        <v>0</v>
      </c>
      <c r="AH30" s="2">
        <f t="shared" si="15"/>
        <v>4295.9085133418039</v>
      </c>
      <c r="AI30" s="2" t="str">
        <f t="shared" si="15"/>
        <v>N.A.</v>
      </c>
      <c r="AJ30" s="2" t="str">
        <f t="shared" si="15"/>
        <v>N.A.</v>
      </c>
      <c r="AK30" s="2">
        <f t="shared" si="15"/>
        <v>1554.5496031746036</v>
      </c>
      <c r="AL30" s="2">
        <f t="shared" si="15"/>
        <v>694.23261343372315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1351.7518561484924</v>
      </c>
      <c r="AQ30" s="13">
        <f t="shared" si="15"/>
        <v>1377.7719812426733</v>
      </c>
      <c r="AR30" s="14">
        <f t="shared" si="15"/>
        <v>1352.9785828773563</v>
      </c>
    </row>
    <row r="31" spans="1:44" ht="15" customHeight="1" thickBot="1" x14ac:dyDescent="0.3">
      <c r="A31" s="4" t="s">
        <v>16</v>
      </c>
      <c r="B31" s="2">
        <v>709954980.99999952</v>
      </c>
      <c r="C31" s="2">
        <v>1815916844.9999995</v>
      </c>
      <c r="D31" s="2">
        <v>199445788.00000012</v>
      </c>
      <c r="E31" s="2">
        <v>33895900</v>
      </c>
      <c r="F31" s="2">
        <v>89254934.00000003</v>
      </c>
      <c r="G31" s="2">
        <v>163325539.00000009</v>
      </c>
      <c r="H31" s="2">
        <v>309035827.00000042</v>
      </c>
      <c r="I31" s="2">
        <v>164695030.00000006</v>
      </c>
      <c r="J31" s="2">
        <v>0</v>
      </c>
      <c r="K31" s="2"/>
      <c r="L31" s="1">
        <f t="shared" ref="L31" si="21">B31+D31+F31+H31+J31</f>
        <v>1307691530</v>
      </c>
      <c r="M31" s="13">
        <f t="shared" ref="M31" si="22">C31+E31+G31+I31+K31</f>
        <v>2177833313.9999995</v>
      </c>
      <c r="N31" s="21">
        <f t="shared" ref="N31" si="23">L31+M31</f>
        <v>3485524843.9999995</v>
      </c>
      <c r="P31" s="4" t="s">
        <v>16</v>
      </c>
      <c r="Q31" s="2">
        <v>120960</v>
      </c>
      <c r="R31" s="2">
        <v>259454</v>
      </c>
      <c r="S31" s="2">
        <v>32350</v>
      </c>
      <c r="T31" s="2">
        <v>3094</v>
      </c>
      <c r="U31" s="2">
        <v>11171</v>
      </c>
      <c r="V31" s="2">
        <v>16852</v>
      </c>
      <c r="W31" s="2">
        <v>71988</v>
      </c>
      <c r="X31" s="2">
        <v>20297</v>
      </c>
      <c r="Y31" s="2">
        <v>12713</v>
      </c>
      <c r="Z31" s="2">
        <v>0</v>
      </c>
      <c r="AA31" s="1">
        <f t="shared" ref="AA31" si="24">Q31+S31+U31+W31+Y31</f>
        <v>249182</v>
      </c>
      <c r="AB31" s="13">
        <f t="shared" ref="AB31" si="25">R31+T31+V31+X31+Z31</f>
        <v>299697</v>
      </c>
      <c r="AC31" s="14">
        <f t="shared" ref="AC31" si="26">AA31+AB31</f>
        <v>548879</v>
      </c>
      <c r="AE31" s="4" t="s">
        <v>16</v>
      </c>
      <c r="AF31" s="2">
        <f t="shared" si="20"/>
        <v>5869.336813822747</v>
      </c>
      <c r="AG31" s="2">
        <f t="shared" si="15"/>
        <v>6998.9934439245471</v>
      </c>
      <c r="AH31" s="2">
        <f t="shared" si="15"/>
        <v>6165.2484698609005</v>
      </c>
      <c r="AI31" s="2">
        <f t="shared" si="15"/>
        <v>10955.365223012283</v>
      </c>
      <c r="AJ31" s="2">
        <f t="shared" si="15"/>
        <v>7989.8786142690924</v>
      </c>
      <c r="AK31" s="2">
        <f t="shared" si="15"/>
        <v>9691.7599691431333</v>
      </c>
      <c r="AL31" s="2">
        <f t="shared" si="15"/>
        <v>4292.8797438462025</v>
      </c>
      <c r="AM31" s="2">
        <f t="shared" si="15"/>
        <v>8114.2548159826601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5247.9373710781674</v>
      </c>
      <c r="AQ31" s="13">
        <f t="shared" ref="AQ31" si="28">IFERROR(M31/AB31, "N.A.")</f>
        <v>7266.7838316699854</v>
      </c>
      <c r="AR31" s="14">
        <f t="shared" ref="AR31" si="29">IFERROR(N31/AC31, "N.A.")</f>
        <v>6350.2608844572296</v>
      </c>
    </row>
    <row r="32" spans="1:44" ht="15" customHeight="1" thickBot="1" x14ac:dyDescent="0.3">
      <c r="A32" s="5" t="s">
        <v>0</v>
      </c>
      <c r="B32" s="44">
        <f>B31+C31</f>
        <v>2525871825.999999</v>
      </c>
      <c r="C32" s="45"/>
      <c r="D32" s="44">
        <f>D31+E31</f>
        <v>233341688.00000012</v>
      </c>
      <c r="E32" s="45"/>
      <c r="F32" s="44">
        <f>F31+G31</f>
        <v>252580473.00000012</v>
      </c>
      <c r="G32" s="45"/>
      <c r="H32" s="44">
        <f>H31+I31</f>
        <v>473730857.00000048</v>
      </c>
      <c r="I32" s="45"/>
      <c r="J32" s="44">
        <f>J31+K31</f>
        <v>0</v>
      </c>
      <c r="K32" s="45"/>
      <c r="L32" s="44">
        <f>L31+M31</f>
        <v>3485524843.9999995</v>
      </c>
      <c r="M32" s="46"/>
      <c r="N32" s="22">
        <f>B32+D32+F32+H32+J32</f>
        <v>3485524843.9999995</v>
      </c>
      <c r="P32" s="5" t="s">
        <v>0</v>
      </c>
      <c r="Q32" s="44">
        <f>Q31+R31</f>
        <v>380414</v>
      </c>
      <c r="R32" s="45"/>
      <c r="S32" s="44">
        <f>S31+T31</f>
        <v>35444</v>
      </c>
      <c r="T32" s="45"/>
      <c r="U32" s="44">
        <f>U31+V31</f>
        <v>28023</v>
      </c>
      <c r="V32" s="45"/>
      <c r="W32" s="44">
        <f>W31+X31</f>
        <v>92285</v>
      </c>
      <c r="X32" s="45"/>
      <c r="Y32" s="44">
        <f>Y31+Z31</f>
        <v>12713</v>
      </c>
      <c r="Z32" s="45"/>
      <c r="AA32" s="44">
        <f>AA31+AB31</f>
        <v>548879</v>
      </c>
      <c r="AB32" s="45"/>
      <c r="AC32" s="23">
        <f>Q32+S32+U32+W32+Y32</f>
        <v>548879</v>
      </c>
      <c r="AE32" s="5" t="s">
        <v>0</v>
      </c>
      <c r="AF32" s="24">
        <f>IFERROR(B32/Q32,"N.A.")</f>
        <v>6639.7972366947561</v>
      </c>
      <c r="AG32" s="25"/>
      <c r="AH32" s="24">
        <f>IFERROR(D32/S32,"N.A.")</f>
        <v>6583.390362261599</v>
      </c>
      <c r="AI32" s="25"/>
      <c r="AJ32" s="24">
        <f>IFERROR(F32/U32,"N.A.")</f>
        <v>9013.3273739428369</v>
      </c>
      <c r="AK32" s="25"/>
      <c r="AL32" s="24">
        <f>IFERROR(H32/W32,"N.A.")</f>
        <v>5133.3462317819849</v>
      </c>
      <c r="AM32" s="25"/>
      <c r="AN32" s="24">
        <f>IFERROR(J32/Y32,"N.A.")</f>
        <v>0</v>
      </c>
      <c r="AO32" s="25"/>
      <c r="AP32" s="24">
        <f>IFERROR(L32/AA32,"N.A.")</f>
        <v>6350.2608844572296</v>
      </c>
      <c r="AQ32" s="25"/>
      <c r="AR32" s="16">
        <f>IFERROR(N32/AC32, "N.A.")</f>
        <v>6350.2608844572296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37797962</v>
      </c>
      <c r="C39" s="2"/>
      <c r="D39" s="2">
        <v>8355759.9999999991</v>
      </c>
      <c r="E39" s="2"/>
      <c r="F39" s="2">
        <v>12677880</v>
      </c>
      <c r="G39" s="2"/>
      <c r="H39" s="2">
        <v>158869186.00000009</v>
      </c>
      <c r="I39" s="2"/>
      <c r="J39" s="2">
        <v>0</v>
      </c>
      <c r="K39" s="2"/>
      <c r="L39" s="1">
        <f>B39+D39+F39+H39+J39</f>
        <v>217700788.00000009</v>
      </c>
      <c r="M39" s="13">
        <f>C39+E39+G39+I39+K39</f>
        <v>0</v>
      </c>
      <c r="N39" s="14">
        <f>L39+M39</f>
        <v>217700788.00000009</v>
      </c>
      <c r="P39" s="3" t="s">
        <v>12</v>
      </c>
      <c r="Q39" s="2">
        <v>10092</v>
      </c>
      <c r="R39" s="2">
        <v>0</v>
      </c>
      <c r="S39" s="2">
        <v>1128</v>
      </c>
      <c r="T39" s="2">
        <v>0</v>
      </c>
      <c r="U39" s="2">
        <v>2494</v>
      </c>
      <c r="V39" s="2">
        <v>0</v>
      </c>
      <c r="W39" s="2">
        <v>52624</v>
      </c>
      <c r="X39" s="2">
        <v>0</v>
      </c>
      <c r="Y39" s="2">
        <v>7580</v>
      </c>
      <c r="Z39" s="2">
        <v>0</v>
      </c>
      <c r="AA39" s="1">
        <f>Q39+S39+U39+W39+Y39</f>
        <v>73918</v>
      </c>
      <c r="AB39" s="13">
        <f>R39+T39+V39+X39+Z39</f>
        <v>0</v>
      </c>
      <c r="AC39" s="14">
        <f>AA39+AB39</f>
        <v>73918</v>
      </c>
      <c r="AE39" s="3" t="s">
        <v>12</v>
      </c>
      <c r="AF39" s="2">
        <f>IFERROR(B39/Q39, "N.A.")</f>
        <v>3745.3390804597702</v>
      </c>
      <c r="AG39" s="2" t="str">
        <f t="shared" ref="AG39:AR43" si="30">IFERROR(C39/R39, "N.A.")</f>
        <v>N.A.</v>
      </c>
      <c r="AH39" s="2">
        <f t="shared" si="30"/>
        <v>7407.588652482269</v>
      </c>
      <c r="AI39" s="2" t="str">
        <f t="shared" si="30"/>
        <v>N.A.</v>
      </c>
      <c r="AJ39" s="2">
        <f t="shared" si="30"/>
        <v>5083.3520449077787</v>
      </c>
      <c r="AK39" s="2" t="str">
        <f t="shared" si="30"/>
        <v>N.A.</v>
      </c>
      <c r="AL39" s="2">
        <f t="shared" si="30"/>
        <v>3018.9492626938295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2945.166102978978</v>
      </c>
      <c r="AQ39" s="13" t="str">
        <f t="shared" si="30"/>
        <v>N.A.</v>
      </c>
      <c r="AR39" s="14">
        <f t="shared" si="30"/>
        <v>2945.166102978978</v>
      </c>
    </row>
    <row r="40" spans="1:44" ht="15" customHeight="1" thickBot="1" x14ac:dyDescent="0.3">
      <c r="A40" s="3" t="s">
        <v>13</v>
      </c>
      <c r="B40" s="2">
        <v>117243422.00000001</v>
      </c>
      <c r="C40" s="2">
        <v>1633100</v>
      </c>
      <c r="D40" s="2">
        <v>331530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117574952.00000001</v>
      </c>
      <c r="M40" s="13">
        <f t="shared" si="31"/>
        <v>1633100</v>
      </c>
      <c r="N40" s="14">
        <f t="shared" ref="N40:N42" si="32">L40+M40</f>
        <v>119208052.00000001</v>
      </c>
      <c r="P40" s="3" t="s">
        <v>13</v>
      </c>
      <c r="Q40" s="2">
        <v>29655</v>
      </c>
      <c r="R40" s="2">
        <v>264</v>
      </c>
      <c r="S40" s="2">
        <v>257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29912</v>
      </c>
      <c r="AB40" s="13">
        <f t="shared" si="33"/>
        <v>264</v>
      </c>
      <c r="AC40" s="14">
        <f t="shared" ref="AC40:AC42" si="34">AA40+AB40</f>
        <v>30176</v>
      </c>
      <c r="AE40" s="3" t="s">
        <v>13</v>
      </c>
      <c r="AF40" s="2">
        <f t="shared" ref="AF40:AF43" si="35">IFERROR(B40/Q40, "N.A.")</f>
        <v>3953.5802394199973</v>
      </c>
      <c r="AG40" s="2">
        <f t="shared" si="30"/>
        <v>6185.984848484848</v>
      </c>
      <c r="AH40" s="2">
        <f t="shared" si="30"/>
        <v>1290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3930.6951056432208</v>
      </c>
      <c r="AQ40" s="13">
        <f t="shared" si="30"/>
        <v>6185.984848484848</v>
      </c>
      <c r="AR40" s="14">
        <f t="shared" si="30"/>
        <v>3950.4259013785795</v>
      </c>
    </row>
    <row r="41" spans="1:44" ht="15" customHeight="1" thickBot="1" x14ac:dyDescent="0.3">
      <c r="A41" s="3" t="s">
        <v>14</v>
      </c>
      <c r="B41" s="2">
        <v>210378375.99999988</v>
      </c>
      <c r="C41" s="2">
        <v>1099822937.9999995</v>
      </c>
      <c r="D41" s="2">
        <v>27895515</v>
      </c>
      <c r="E41" s="2">
        <v>10035000.000000002</v>
      </c>
      <c r="F41" s="2"/>
      <c r="G41" s="2">
        <v>29422510.000000007</v>
      </c>
      <c r="H41" s="2"/>
      <c r="I41" s="2">
        <v>76596374.999999985</v>
      </c>
      <c r="J41" s="2">
        <v>0</v>
      </c>
      <c r="K41" s="2"/>
      <c r="L41" s="1">
        <f t="shared" si="31"/>
        <v>238273890.99999988</v>
      </c>
      <c r="M41" s="13">
        <f t="shared" si="31"/>
        <v>1215876822.9999995</v>
      </c>
      <c r="N41" s="14">
        <f t="shared" si="32"/>
        <v>1454150713.9999995</v>
      </c>
      <c r="P41" s="3" t="s">
        <v>14</v>
      </c>
      <c r="Q41" s="2">
        <v>45711</v>
      </c>
      <c r="R41" s="2">
        <v>174444</v>
      </c>
      <c r="S41" s="2">
        <v>4341</v>
      </c>
      <c r="T41" s="2">
        <v>643</v>
      </c>
      <c r="U41" s="2">
        <v>0</v>
      </c>
      <c r="V41" s="2">
        <v>4673</v>
      </c>
      <c r="W41" s="2">
        <v>0</v>
      </c>
      <c r="X41" s="2">
        <v>12232</v>
      </c>
      <c r="Y41" s="2">
        <v>8555</v>
      </c>
      <c r="Z41" s="2">
        <v>0</v>
      </c>
      <c r="AA41" s="1">
        <f t="shared" si="33"/>
        <v>58607</v>
      </c>
      <c r="AB41" s="13">
        <f t="shared" si="33"/>
        <v>191992</v>
      </c>
      <c r="AC41" s="14">
        <f t="shared" si="34"/>
        <v>250599</v>
      </c>
      <c r="AE41" s="3" t="s">
        <v>14</v>
      </c>
      <c r="AF41" s="2">
        <f t="shared" si="35"/>
        <v>4602.3577694646774</v>
      </c>
      <c r="AG41" s="2">
        <f t="shared" si="30"/>
        <v>6304.7335419962828</v>
      </c>
      <c r="AH41" s="2">
        <f t="shared" si="30"/>
        <v>6426.0573600552871</v>
      </c>
      <c r="AI41" s="2">
        <f t="shared" si="30"/>
        <v>15606.531881804047</v>
      </c>
      <c r="AJ41" s="2" t="str">
        <f t="shared" si="30"/>
        <v>N.A.</v>
      </c>
      <c r="AK41" s="2">
        <f t="shared" si="30"/>
        <v>6296.2786218703204</v>
      </c>
      <c r="AL41" s="2" t="str">
        <f t="shared" si="30"/>
        <v>N.A.</v>
      </c>
      <c r="AM41" s="2">
        <f t="shared" si="30"/>
        <v>6261.9665631131447</v>
      </c>
      <c r="AN41" s="2">
        <f t="shared" si="30"/>
        <v>0</v>
      </c>
      <c r="AO41" s="2" t="str">
        <f t="shared" si="30"/>
        <v>N.A.</v>
      </c>
      <c r="AP41" s="15">
        <f t="shared" si="30"/>
        <v>4065.621700479463</v>
      </c>
      <c r="AQ41" s="13">
        <f t="shared" si="30"/>
        <v>6332.955659610815</v>
      </c>
      <c r="AR41" s="14">
        <f t="shared" si="30"/>
        <v>5802.6995877876589</v>
      </c>
    </row>
    <row r="42" spans="1:44" ht="15" customHeight="1" thickBot="1" x14ac:dyDescent="0.3">
      <c r="A42" s="3" t="s">
        <v>15</v>
      </c>
      <c r="B42" s="2">
        <v>1624560</v>
      </c>
      <c r="C42" s="2"/>
      <c r="D42" s="2"/>
      <c r="E42" s="2"/>
      <c r="F42" s="2"/>
      <c r="G42" s="2"/>
      <c r="H42" s="2">
        <v>2652000</v>
      </c>
      <c r="I42" s="2"/>
      <c r="J42" s="2">
        <v>0</v>
      </c>
      <c r="K42" s="2"/>
      <c r="L42" s="1">
        <f t="shared" si="31"/>
        <v>4276560</v>
      </c>
      <c r="M42" s="13">
        <f t="shared" si="31"/>
        <v>0</v>
      </c>
      <c r="N42" s="14">
        <f t="shared" si="32"/>
        <v>4276560</v>
      </c>
      <c r="P42" s="3" t="s">
        <v>15</v>
      </c>
      <c r="Q42" s="2">
        <v>449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2803</v>
      </c>
      <c r="X42" s="2">
        <v>0</v>
      </c>
      <c r="Y42" s="2">
        <v>1456</v>
      </c>
      <c r="Z42" s="2">
        <v>0</v>
      </c>
      <c r="AA42" s="1">
        <f t="shared" si="33"/>
        <v>4708</v>
      </c>
      <c r="AB42" s="13">
        <f t="shared" si="33"/>
        <v>0</v>
      </c>
      <c r="AC42" s="14">
        <f t="shared" si="34"/>
        <v>4708</v>
      </c>
      <c r="AE42" s="3" t="s">
        <v>15</v>
      </c>
      <c r="AF42" s="2">
        <f t="shared" si="35"/>
        <v>3618.173719376392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946.12914734213348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908.36023789294813</v>
      </c>
      <c r="AQ42" s="13" t="str">
        <f t="shared" si="30"/>
        <v>N.A.</v>
      </c>
      <c r="AR42" s="14">
        <f t="shared" si="30"/>
        <v>908.36023789294813</v>
      </c>
    </row>
    <row r="43" spans="1:44" ht="15" customHeight="1" thickBot="1" x14ac:dyDescent="0.3">
      <c r="A43" s="4" t="s">
        <v>16</v>
      </c>
      <c r="B43" s="2">
        <v>367044320</v>
      </c>
      <c r="C43" s="2">
        <v>1101456037.9999995</v>
      </c>
      <c r="D43" s="2">
        <v>36582805</v>
      </c>
      <c r="E43" s="2">
        <v>10035000.000000002</v>
      </c>
      <c r="F43" s="2">
        <v>12677880</v>
      </c>
      <c r="G43" s="2">
        <v>29422510.000000007</v>
      </c>
      <c r="H43" s="2">
        <v>161521186.00000009</v>
      </c>
      <c r="I43" s="2">
        <v>76596374.999999985</v>
      </c>
      <c r="J43" s="2">
        <v>0</v>
      </c>
      <c r="K43" s="2"/>
      <c r="L43" s="1">
        <f t="shared" ref="L43" si="36">B43+D43+F43+H43+J43</f>
        <v>577826191.00000012</v>
      </c>
      <c r="M43" s="13">
        <f t="shared" ref="M43" si="37">C43+E43+G43+I43+K43</f>
        <v>1217509922.9999995</v>
      </c>
      <c r="N43" s="21">
        <f t="shared" ref="N43" si="38">L43+M43</f>
        <v>1795336113.9999995</v>
      </c>
      <c r="P43" s="4" t="s">
        <v>16</v>
      </c>
      <c r="Q43" s="2">
        <v>85907</v>
      </c>
      <c r="R43" s="2">
        <v>174708</v>
      </c>
      <c r="S43" s="2">
        <v>5726</v>
      </c>
      <c r="T43" s="2">
        <v>643</v>
      </c>
      <c r="U43" s="2">
        <v>2494</v>
      </c>
      <c r="V43" s="2">
        <v>4673</v>
      </c>
      <c r="W43" s="2">
        <v>55427</v>
      </c>
      <c r="X43" s="2">
        <v>12232</v>
      </c>
      <c r="Y43" s="2">
        <v>17591</v>
      </c>
      <c r="Z43" s="2">
        <v>0</v>
      </c>
      <c r="AA43" s="1">
        <f t="shared" ref="AA43" si="39">Q43+S43+U43+W43+Y43</f>
        <v>167145</v>
      </c>
      <c r="AB43" s="13">
        <f t="shared" ref="AB43" si="40">R43+T43+V43+X43+Z43</f>
        <v>192256</v>
      </c>
      <c r="AC43" s="21">
        <f t="shared" ref="AC43" si="41">AA43+AB43</f>
        <v>359401</v>
      </c>
      <c r="AE43" s="4" t="s">
        <v>16</v>
      </c>
      <c r="AF43" s="2">
        <f t="shared" si="35"/>
        <v>4272.57755479763</v>
      </c>
      <c r="AG43" s="2">
        <f t="shared" si="30"/>
        <v>6304.554101701121</v>
      </c>
      <c r="AH43" s="2">
        <f t="shared" si="30"/>
        <v>6388.8936430317844</v>
      </c>
      <c r="AI43" s="2">
        <f t="shared" si="30"/>
        <v>15606.531881804047</v>
      </c>
      <c r="AJ43" s="2">
        <f t="shared" si="30"/>
        <v>5083.3520449077787</v>
      </c>
      <c r="AK43" s="2">
        <f t="shared" si="30"/>
        <v>6296.2786218703204</v>
      </c>
      <c r="AL43" s="2">
        <f t="shared" si="30"/>
        <v>2914.1246323993737</v>
      </c>
      <c r="AM43" s="2">
        <f t="shared" si="30"/>
        <v>6261.9665631131447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3457.0354542463137</v>
      </c>
      <c r="AQ43" s="13">
        <f t="shared" ref="AQ43" si="43">IFERROR(M43/AB43, "N.A.")</f>
        <v>6332.7538438332203</v>
      </c>
      <c r="AR43" s="14">
        <f t="shared" ref="AR43" si="44">IFERROR(N43/AC43, "N.A.")</f>
        <v>4995.3564792529778</v>
      </c>
    </row>
    <row r="44" spans="1:44" ht="15" customHeight="1" thickBot="1" x14ac:dyDescent="0.3">
      <c r="A44" s="5" t="s">
        <v>0</v>
      </c>
      <c r="B44" s="44">
        <f>B43+C43</f>
        <v>1468500357.9999995</v>
      </c>
      <c r="C44" s="45"/>
      <c r="D44" s="44">
        <f>D43+E43</f>
        <v>46617805</v>
      </c>
      <c r="E44" s="45"/>
      <c r="F44" s="44">
        <f>F43+G43</f>
        <v>42100390.000000007</v>
      </c>
      <c r="G44" s="45"/>
      <c r="H44" s="44">
        <f>H43+I43</f>
        <v>238117561.00000006</v>
      </c>
      <c r="I44" s="45"/>
      <c r="J44" s="44">
        <f>J43+K43</f>
        <v>0</v>
      </c>
      <c r="K44" s="45"/>
      <c r="L44" s="44">
        <f>L43+M43</f>
        <v>1795336113.9999995</v>
      </c>
      <c r="M44" s="46"/>
      <c r="N44" s="22">
        <f>B44+D44+F44+H44+J44</f>
        <v>1795336113.9999995</v>
      </c>
      <c r="P44" s="5" t="s">
        <v>0</v>
      </c>
      <c r="Q44" s="44">
        <f>Q43+R43</f>
        <v>260615</v>
      </c>
      <c r="R44" s="45"/>
      <c r="S44" s="44">
        <f>S43+T43</f>
        <v>6369</v>
      </c>
      <c r="T44" s="45"/>
      <c r="U44" s="44">
        <f>U43+V43</f>
        <v>7167</v>
      </c>
      <c r="V44" s="45"/>
      <c r="W44" s="44">
        <f>W43+X43</f>
        <v>67659</v>
      </c>
      <c r="X44" s="45"/>
      <c r="Y44" s="44">
        <f>Y43+Z43</f>
        <v>17591</v>
      </c>
      <c r="Z44" s="45"/>
      <c r="AA44" s="44">
        <f>AA43+AB43</f>
        <v>359401</v>
      </c>
      <c r="AB44" s="46"/>
      <c r="AC44" s="22">
        <f>Q44+S44+U44+W44+Y44</f>
        <v>359401</v>
      </c>
      <c r="AE44" s="5" t="s">
        <v>0</v>
      </c>
      <c r="AF44" s="24">
        <f>IFERROR(B44/Q44,"N.A.")</f>
        <v>5634.7499491587187</v>
      </c>
      <c r="AG44" s="25"/>
      <c r="AH44" s="24">
        <f>IFERROR(D44/S44,"N.A.")</f>
        <v>7319.4857905479666</v>
      </c>
      <c r="AI44" s="25"/>
      <c r="AJ44" s="24">
        <f>IFERROR(F44/U44,"N.A.")</f>
        <v>5874.1998046602494</v>
      </c>
      <c r="AK44" s="25"/>
      <c r="AL44" s="24">
        <f>IFERROR(H44/W44,"N.A.")</f>
        <v>3519.3774811924513</v>
      </c>
      <c r="AM44" s="25"/>
      <c r="AN44" s="24">
        <f>IFERROR(J44/Y44,"N.A.")</f>
        <v>0</v>
      </c>
      <c r="AO44" s="25"/>
      <c r="AP44" s="24">
        <f>IFERROR(L44/AA44,"N.A.")</f>
        <v>4995.3564792529778</v>
      </c>
      <c r="AQ44" s="25"/>
      <c r="AR44" s="16">
        <f>IFERROR(N44/AC44, "N.A.")</f>
        <v>4995.3564792529778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8294140.9999999991</v>
      </c>
      <c r="C15" s="2"/>
      <c r="D15" s="2">
        <v>781568</v>
      </c>
      <c r="E15" s="2"/>
      <c r="F15" s="2">
        <v>3637800</v>
      </c>
      <c r="G15" s="2"/>
      <c r="H15" s="2">
        <v>17226646</v>
      </c>
      <c r="I15" s="2"/>
      <c r="J15" s="2">
        <v>0</v>
      </c>
      <c r="K15" s="2"/>
      <c r="L15" s="1">
        <f>B15+D15+F15+H15+J15</f>
        <v>29940155</v>
      </c>
      <c r="M15" s="13">
        <f>C15+E15+G15+I15+K15</f>
        <v>0</v>
      </c>
      <c r="N15" s="14">
        <f>L15+M15</f>
        <v>29940155</v>
      </c>
      <c r="P15" s="3" t="s">
        <v>12</v>
      </c>
      <c r="Q15" s="2">
        <v>2346</v>
      </c>
      <c r="R15" s="2">
        <v>0</v>
      </c>
      <c r="S15" s="2">
        <v>821</v>
      </c>
      <c r="T15" s="2">
        <v>0</v>
      </c>
      <c r="U15" s="2">
        <v>539</v>
      </c>
      <c r="V15" s="2">
        <v>0</v>
      </c>
      <c r="W15" s="2">
        <v>4508</v>
      </c>
      <c r="X15" s="2">
        <v>0</v>
      </c>
      <c r="Y15" s="2">
        <v>433</v>
      </c>
      <c r="Z15" s="2">
        <v>0</v>
      </c>
      <c r="AA15" s="1">
        <f>Q15+S15+U15+W15+Y15</f>
        <v>8647</v>
      </c>
      <c r="AB15" s="13">
        <f>R15+T15+V15+X15+Z15</f>
        <v>0</v>
      </c>
      <c r="AC15" s="14">
        <f>AA15+AB15</f>
        <v>8647</v>
      </c>
      <c r="AE15" s="3" t="s">
        <v>12</v>
      </c>
      <c r="AF15" s="2">
        <f>IFERROR(B15/Q15, "N.A.")</f>
        <v>3535.4394714407499</v>
      </c>
      <c r="AG15" s="2" t="str">
        <f t="shared" ref="AG15:AR19" si="0">IFERROR(C15/R15, "N.A.")</f>
        <v>N.A.</v>
      </c>
      <c r="AH15" s="2">
        <f t="shared" si="0"/>
        <v>951.97076735688188</v>
      </c>
      <c r="AI15" s="2" t="str">
        <f t="shared" si="0"/>
        <v>N.A.</v>
      </c>
      <c r="AJ15" s="2">
        <f t="shared" si="0"/>
        <v>6749.1651205936923</v>
      </c>
      <c r="AK15" s="2" t="str">
        <f t="shared" si="0"/>
        <v>N.A.</v>
      </c>
      <c r="AL15" s="2">
        <f t="shared" si="0"/>
        <v>3821.3500443655721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3462.4904591187696</v>
      </c>
      <c r="AQ15" s="13" t="str">
        <f t="shared" si="0"/>
        <v>N.A.</v>
      </c>
      <c r="AR15" s="14">
        <f t="shared" si="0"/>
        <v>3462.4904591187696</v>
      </c>
    </row>
    <row r="16" spans="1:44" ht="15" customHeight="1" thickBot="1" x14ac:dyDescent="0.3">
      <c r="A16" s="3" t="s">
        <v>13</v>
      </c>
      <c r="B16" s="2">
        <v>3522857</v>
      </c>
      <c r="C16" s="2"/>
      <c r="D16" s="2">
        <v>331530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3854387</v>
      </c>
      <c r="M16" s="13">
        <f t="shared" si="1"/>
        <v>0</v>
      </c>
      <c r="N16" s="14">
        <f t="shared" ref="N16:N18" si="2">L16+M16</f>
        <v>3854387</v>
      </c>
      <c r="P16" s="3" t="s">
        <v>13</v>
      </c>
      <c r="Q16" s="2">
        <v>1310</v>
      </c>
      <c r="R16" s="2">
        <v>0</v>
      </c>
      <c r="S16" s="2">
        <v>257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1567</v>
      </c>
      <c r="AB16" s="13">
        <f t="shared" si="3"/>
        <v>0</v>
      </c>
      <c r="AC16" s="14">
        <f t="shared" ref="AC16:AC18" si="4">AA16+AB16</f>
        <v>1567</v>
      </c>
      <c r="AE16" s="3" t="s">
        <v>13</v>
      </c>
      <c r="AF16" s="2">
        <f t="shared" ref="AF16:AF19" si="5">IFERROR(B16/Q16, "N.A.")</f>
        <v>2689.2038167938931</v>
      </c>
      <c r="AG16" s="2" t="str">
        <f t="shared" si="0"/>
        <v>N.A.</v>
      </c>
      <c r="AH16" s="2">
        <f t="shared" si="0"/>
        <v>1290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2459.7236758136569</v>
      </c>
      <c r="AQ16" s="13" t="str">
        <f t="shared" si="0"/>
        <v>N.A.</v>
      </c>
      <c r="AR16" s="14">
        <f t="shared" si="0"/>
        <v>2459.7236758136569</v>
      </c>
    </row>
    <row r="17" spans="1:44" ht="15" customHeight="1" thickBot="1" x14ac:dyDescent="0.3">
      <c r="A17" s="3" t="s">
        <v>14</v>
      </c>
      <c r="B17" s="2">
        <v>21648089.999999996</v>
      </c>
      <c r="C17" s="2">
        <v>71823697</v>
      </c>
      <c r="D17" s="2">
        <v>3637800</v>
      </c>
      <c r="E17" s="2"/>
      <c r="F17" s="2"/>
      <c r="G17" s="2">
        <v>4830000</v>
      </c>
      <c r="H17" s="2"/>
      <c r="I17" s="2">
        <v>9111360</v>
      </c>
      <c r="J17" s="2">
        <v>0</v>
      </c>
      <c r="K17" s="2"/>
      <c r="L17" s="1">
        <f t="shared" si="1"/>
        <v>25285889.999999996</v>
      </c>
      <c r="M17" s="13">
        <f t="shared" si="1"/>
        <v>85765057</v>
      </c>
      <c r="N17" s="14">
        <f t="shared" si="2"/>
        <v>111050947</v>
      </c>
      <c r="P17" s="3" t="s">
        <v>14</v>
      </c>
      <c r="Q17" s="2">
        <v>5520</v>
      </c>
      <c r="R17" s="2">
        <v>8922</v>
      </c>
      <c r="S17" s="2">
        <v>282</v>
      </c>
      <c r="T17" s="2">
        <v>0</v>
      </c>
      <c r="U17" s="2">
        <v>0</v>
      </c>
      <c r="V17" s="2">
        <v>764</v>
      </c>
      <c r="W17" s="2">
        <v>0</v>
      </c>
      <c r="X17" s="2">
        <v>1626</v>
      </c>
      <c r="Y17" s="2">
        <v>2038</v>
      </c>
      <c r="Z17" s="2">
        <v>0</v>
      </c>
      <c r="AA17" s="1">
        <f t="shared" si="3"/>
        <v>7840</v>
      </c>
      <c r="AB17" s="13">
        <f t="shared" si="3"/>
        <v>11312</v>
      </c>
      <c r="AC17" s="14">
        <f t="shared" si="4"/>
        <v>19152</v>
      </c>
      <c r="AE17" s="3" t="s">
        <v>14</v>
      </c>
      <c r="AF17" s="2">
        <f t="shared" si="5"/>
        <v>3921.7554347826081</v>
      </c>
      <c r="AG17" s="2">
        <f t="shared" si="0"/>
        <v>8050.1789957408655</v>
      </c>
      <c r="AH17" s="2">
        <f t="shared" si="0"/>
        <v>12900</v>
      </c>
      <c r="AI17" s="2" t="str">
        <f t="shared" si="0"/>
        <v>N.A.</v>
      </c>
      <c r="AJ17" s="2" t="str">
        <f t="shared" si="0"/>
        <v>N.A.</v>
      </c>
      <c r="AK17" s="2">
        <f t="shared" si="0"/>
        <v>6321.9895287958116</v>
      </c>
      <c r="AL17" s="2" t="str">
        <f t="shared" si="0"/>
        <v>N.A.</v>
      </c>
      <c r="AM17" s="2">
        <f t="shared" si="0"/>
        <v>5603.5424354243542</v>
      </c>
      <c r="AN17" s="2">
        <f t="shared" si="0"/>
        <v>0</v>
      </c>
      <c r="AO17" s="2" t="str">
        <f t="shared" si="0"/>
        <v>N.A.</v>
      </c>
      <c r="AP17" s="15">
        <f t="shared" si="0"/>
        <v>3225.2410714285711</v>
      </c>
      <c r="AQ17" s="13">
        <f t="shared" si="0"/>
        <v>7581.7766089108909</v>
      </c>
      <c r="AR17" s="14">
        <f t="shared" si="0"/>
        <v>5798.3994883040932</v>
      </c>
    </row>
    <row r="18" spans="1:44" ht="15" customHeight="1" thickBot="1" x14ac:dyDescent="0.3">
      <c r="A18" s="3" t="s">
        <v>15</v>
      </c>
      <c r="B18" s="2">
        <v>1913520.0000000005</v>
      </c>
      <c r="C18" s="2"/>
      <c r="D18" s="2">
        <v>837000</v>
      </c>
      <c r="E18" s="2"/>
      <c r="F18" s="2"/>
      <c r="G18" s="2"/>
      <c r="H18" s="2">
        <v>2242102</v>
      </c>
      <c r="I18" s="2"/>
      <c r="J18" s="2">
        <v>0</v>
      </c>
      <c r="K18" s="2"/>
      <c r="L18" s="1">
        <f t="shared" si="1"/>
        <v>4992622</v>
      </c>
      <c r="M18" s="13">
        <f t="shared" si="1"/>
        <v>0</v>
      </c>
      <c r="N18" s="14">
        <f t="shared" si="2"/>
        <v>4992622</v>
      </c>
      <c r="P18" s="3" t="s">
        <v>15</v>
      </c>
      <c r="Q18" s="2">
        <v>731</v>
      </c>
      <c r="R18" s="2">
        <v>0</v>
      </c>
      <c r="S18" s="2">
        <v>186</v>
      </c>
      <c r="T18" s="2">
        <v>0</v>
      </c>
      <c r="U18" s="2">
        <v>0</v>
      </c>
      <c r="V18" s="2">
        <v>0</v>
      </c>
      <c r="W18" s="2">
        <v>5597</v>
      </c>
      <c r="X18" s="2">
        <v>0</v>
      </c>
      <c r="Y18" s="2">
        <v>1370</v>
      </c>
      <c r="Z18" s="2">
        <v>0</v>
      </c>
      <c r="AA18" s="1">
        <f t="shared" si="3"/>
        <v>7884</v>
      </c>
      <c r="AB18" s="13">
        <f t="shared" si="3"/>
        <v>0</v>
      </c>
      <c r="AC18" s="21">
        <f t="shared" si="4"/>
        <v>7884</v>
      </c>
      <c r="AE18" s="3" t="s">
        <v>15</v>
      </c>
      <c r="AF18" s="2">
        <f t="shared" si="5"/>
        <v>2617.6744186046517</v>
      </c>
      <c r="AG18" s="2" t="str">
        <f t="shared" si="0"/>
        <v>N.A.</v>
      </c>
      <c r="AH18" s="2">
        <f t="shared" si="0"/>
        <v>4500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400.58995890655706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633.26002029426684</v>
      </c>
      <c r="AQ18" s="13" t="str">
        <f t="shared" si="0"/>
        <v>N.A.</v>
      </c>
      <c r="AR18" s="14">
        <f t="shared" si="0"/>
        <v>633.26002029426684</v>
      </c>
    </row>
    <row r="19" spans="1:44" ht="15" customHeight="1" thickBot="1" x14ac:dyDescent="0.3">
      <c r="A19" s="4" t="s">
        <v>16</v>
      </c>
      <c r="B19" s="2">
        <v>35378608.000000007</v>
      </c>
      <c r="C19" s="2">
        <v>71823697</v>
      </c>
      <c r="D19" s="2">
        <v>5587898</v>
      </c>
      <c r="E19" s="2"/>
      <c r="F19" s="2">
        <v>3637800</v>
      </c>
      <c r="G19" s="2">
        <v>4830000</v>
      </c>
      <c r="H19" s="2">
        <v>19468748</v>
      </c>
      <c r="I19" s="2">
        <v>9111360</v>
      </c>
      <c r="J19" s="2">
        <v>0</v>
      </c>
      <c r="K19" s="2"/>
      <c r="L19" s="1">
        <f t="shared" ref="L19" si="6">B19+D19+F19+H19+J19</f>
        <v>64073054.000000007</v>
      </c>
      <c r="M19" s="13">
        <f t="shared" ref="M19" si="7">C19+E19+G19+I19+K19</f>
        <v>85765057</v>
      </c>
      <c r="N19" s="21">
        <f t="shared" ref="N19" si="8">L19+M19</f>
        <v>149838111</v>
      </c>
      <c r="P19" s="4" t="s">
        <v>16</v>
      </c>
      <c r="Q19" s="2">
        <v>9907</v>
      </c>
      <c r="R19" s="2">
        <v>8922</v>
      </c>
      <c r="S19" s="2">
        <v>1546</v>
      </c>
      <c r="T19" s="2">
        <v>0</v>
      </c>
      <c r="U19" s="2">
        <v>539</v>
      </c>
      <c r="V19" s="2">
        <v>764</v>
      </c>
      <c r="W19" s="2">
        <v>10105</v>
      </c>
      <c r="X19" s="2">
        <v>1626</v>
      </c>
      <c r="Y19" s="2">
        <v>3841</v>
      </c>
      <c r="Z19" s="2">
        <v>0</v>
      </c>
      <c r="AA19" s="1">
        <f t="shared" ref="AA19" si="9">Q19+S19+U19+W19+Y19</f>
        <v>25938</v>
      </c>
      <c r="AB19" s="13">
        <f t="shared" ref="AB19" si="10">R19+T19+V19+X19+Z19</f>
        <v>11312</v>
      </c>
      <c r="AC19" s="14">
        <f t="shared" ref="AC19" si="11">AA19+AB19</f>
        <v>37250</v>
      </c>
      <c r="AE19" s="4" t="s">
        <v>16</v>
      </c>
      <c r="AF19" s="2">
        <f t="shared" si="5"/>
        <v>3571.0717674371663</v>
      </c>
      <c r="AG19" s="2">
        <f t="shared" si="0"/>
        <v>8050.1789957408655</v>
      </c>
      <c r="AH19" s="2">
        <f t="shared" si="0"/>
        <v>3614.4230271668821</v>
      </c>
      <c r="AI19" s="2" t="str">
        <f t="shared" si="0"/>
        <v>N.A.</v>
      </c>
      <c r="AJ19" s="2">
        <f t="shared" si="0"/>
        <v>6749.1651205936923</v>
      </c>
      <c r="AK19" s="2">
        <f t="shared" si="0"/>
        <v>6321.9895287958116</v>
      </c>
      <c r="AL19" s="2">
        <f t="shared" si="0"/>
        <v>1926.6450272142504</v>
      </c>
      <c r="AM19" s="2">
        <f t="shared" si="0"/>
        <v>5603.5424354243542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2470.2388002158996</v>
      </c>
      <c r="AQ19" s="13">
        <f t="shared" ref="AQ19" si="13">IFERROR(M19/AB19, "N.A.")</f>
        <v>7581.7766089108909</v>
      </c>
      <c r="AR19" s="14">
        <f t="shared" ref="AR19" si="14">IFERROR(N19/AC19, "N.A.")</f>
        <v>4022.4996241610738</v>
      </c>
    </row>
    <row r="20" spans="1:44" ht="15" customHeight="1" thickBot="1" x14ac:dyDescent="0.3">
      <c r="A20" s="5" t="s">
        <v>0</v>
      </c>
      <c r="B20" s="44">
        <f>B19+C19</f>
        <v>107202305</v>
      </c>
      <c r="C20" s="45"/>
      <c r="D20" s="44">
        <f>D19+E19</f>
        <v>5587898</v>
      </c>
      <c r="E20" s="45"/>
      <c r="F20" s="44">
        <f>F19+G19</f>
        <v>8467800</v>
      </c>
      <c r="G20" s="45"/>
      <c r="H20" s="44">
        <f>H19+I19</f>
        <v>28580108</v>
      </c>
      <c r="I20" s="45"/>
      <c r="J20" s="44">
        <f>J19+K19</f>
        <v>0</v>
      </c>
      <c r="K20" s="45"/>
      <c r="L20" s="44">
        <f>L19+M19</f>
        <v>149838111</v>
      </c>
      <c r="M20" s="46"/>
      <c r="N20" s="22">
        <f>B20+D20+F20+H20+J20</f>
        <v>149838111</v>
      </c>
      <c r="P20" s="5" t="s">
        <v>0</v>
      </c>
      <c r="Q20" s="44">
        <f>Q19+R19</f>
        <v>18829</v>
      </c>
      <c r="R20" s="45"/>
      <c r="S20" s="44">
        <f>S19+T19</f>
        <v>1546</v>
      </c>
      <c r="T20" s="45"/>
      <c r="U20" s="44">
        <f>U19+V19</f>
        <v>1303</v>
      </c>
      <c r="V20" s="45"/>
      <c r="W20" s="44">
        <f>W19+X19</f>
        <v>11731</v>
      </c>
      <c r="X20" s="45"/>
      <c r="Y20" s="44">
        <f>Y19+Z19</f>
        <v>3841</v>
      </c>
      <c r="Z20" s="45"/>
      <c r="AA20" s="44">
        <f>AA19+AB19</f>
        <v>37250</v>
      </c>
      <c r="AB20" s="45"/>
      <c r="AC20" s="23">
        <f>Q20+S20+U20+W20+Y20</f>
        <v>37250</v>
      </c>
      <c r="AE20" s="5" t="s">
        <v>0</v>
      </c>
      <c r="AF20" s="24">
        <f>IFERROR(B20/Q20,"N.A.")</f>
        <v>5693.4677890488074</v>
      </c>
      <c r="AG20" s="25"/>
      <c r="AH20" s="24">
        <f>IFERROR(D20/S20,"N.A.")</f>
        <v>3614.4230271668821</v>
      </c>
      <c r="AI20" s="25"/>
      <c r="AJ20" s="24">
        <f>IFERROR(F20/U20,"N.A.")</f>
        <v>6498.6953184957792</v>
      </c>
      <c r="AK20" s="25"/>
      <c r="AL20" s="24">
        <f>IFERROR(H20/W20,"N.A.")</f>
        <v>2436.2891484101951</v>
      </c>
      <c r="AM20" s="25"/>
      <c r="AN20" s="24">
        <f>IFERROR(J20/Y20,"N.A.")</f>
        <v>0</v>
      </c>
      <c r="AO20" s="25"/>
      <c r="AP20" s="24">
        <f>IFERROR(L20/AA20,"N.A.")</f>
        <v>4022.4996241610738</v>
      </c>
      <c r="AQ20" s="25"/>
      <c r="AR20" s="16">
        <f>IFERROR(N20/AC20, "N.A.")</f>
        <v>4022.4996241610738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6348520</v>
      </c>
      <c r="C27" s="2"/>
      <c r="D27" s="2">
        <v>781568</v>
      </c>
      <c r="E27" s="2"/>
      <c r="F27" s="2">
        <v>3637800</v>
      </c>
      <c r="G27" s="2"/>
      <c r="H27" s="2">
        <v>6772585.9999999991</v>
      </c>
      <c r="I27" s="2"/>
      <c r="J27" s="2"/>
      <c r="K27" s="2"/>
      <c r="L27" s="1">
        <f>B27+D27+F27+H27+J27</f>
        <v>17540474</v>
      </c>
      <c r="M27" s="13">
        <f>C27+E27+G27+I27+K27</f>
        <v>0</v>
      </c>
      <c r="N27" s="14">
        <f>L27+M27</f>
        <v>17540474</v>
      </c>
      <c r="P27" s="3" t="s">
        <v>12</v>
      </c>
      <c r="Q27" s="2">
        <v>1672</v>
      </c>
      <c r="R27" s="2">
        <v>0</v>
      </c>
      <c r="S27" s="2">
        <v>821</v>
      </c>
      <c r="T27" s="2">
        <v>0</v>
      </c>
      <c r="U27" s="2">
        <v>539</v>
      </c>
      <c r="V27" s="2">
        <v>0</v>
      </c>
      <c r="W27" s="2">
        <v>1920</v>
      </c>
      <c r="X27" s="2">
        <v>0</v>
      </c>
      <c r="Y27" s="2">
        <v>0</v>
      </c>
      <c r="Z27" s="2">
        <v>0</v>
      </c>
      <c r="AA27" s="1">
        <f>Q27+S27+U27+W27+Y27</f>
        <v>4952</v>
      </c>
      <c r="AB27" s="13">
        <f>R27+T27+V27+X27+Z27</f>
        <v>0</v>
      </c>
      <c r="AC27" s="14">
        <f>AA27+AB27</f>
        <v>4952</v>
      </c>
      <c r="AE27" s="3" t="s">
        <v>12</v>
      </c>
      <c r="AF27" s="2">
        <f>IFERROR(B27/Q27, "N.A.")</f>
        <v>3796.9617224880385</v>
      </c>
      <c r="AG27" s="2" t="str">
        <f t="shared" ref="AG27:AR31" si="15">IFERROR(C27/R27, "N.A.")</f>
        <v>N.A.</v>
      </c>
      <c r="AH27" s="2">
        <f t="shared" si="15"/>
        <v>951.97076735688188</v>
      </c>
      <c r="AI27" s="2" t="str">
        <f t="shared" si="15"/>
        <v>N.A.</v>
      </c>
      <c r="AJ27" s="2">
        <f t="shared" si="15"/>
        <v>6749.1651205936923</v>
      </c>
      <c r="AK27" s="2" t="str">
        <f t="shared" si="15"/>
        <v>N.A.</v>
      </c>
      <c r="AL27" s="2">
        <f t="shared" si="15"/>
        <v>3527.3885416666662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3542.0989499192247</v>
      </c>
      <c r="AQ27" s="13" t="str">
        <f t="shared" si="15"/>
        <v>N.A.</v>
      </c>
      <c r="AR27" s="14">
        <f t="shared" si="15"/>
        <v>3542.0989499192247</v>
      </c>
    </row>
    <row r="28" spans="1:44" ht="15" customHeight="1" thickBot="1" x14ac:dyDescent="0.3">
      <c r="A28" s="3" t="s">
        <v>13</v>
      </c>
      <c r="B28" s="2">
        <v>990720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990720</v>
      </c>
      <c r="M28" s="13">
        <f t="shared" si="16"/>
        <v>0</v>
      </c>
      <c r="N28" s="14">
        <f t="shared" ref="N28:N30" si="17">L28+M28</f>
        <v>990720</v>
      </c>
      <c r="P28" s="3" t="s">
        <v>13</v>
      </c>
      <c r="Q28" s="2">
        <v>409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409</v>
      </c>
      <c r="AB28" s="13">
        <f t="shared" si="18"/>
        <v>0</v>
      </c>
      <c r="AC28" s="14">
        <f t="shared" ref="AC28:AC30" si="19">AA28+AB28</f>
        <v>409</v>
      </c>
      <c r="AE28" s="3" t="s">
        <v>13</v>
      </c>
      <c r="AF28" s="2">
        <f t="shared" ref="AF28:AF31" si="20">IFERROR(B28/Q28, "N.A.")</f>
        <v>2422.2982885085576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2422.2982885085576</v>
      </c>
      <c r="AQ28" s="13" t="str">
        <f t="shared" si="15"/>
        <v>N.A.</v>
      </c>
      <c r="AR28" s="14">
        <f t="shared" si="15"/>
        <v>2422.2982885085576</v>
      </c>
    </row>
    <row r="29" spans="1:44" ht="15" customHeight="1" thickBot="1" x14ac:dyDescent="0.3">
      <c r="A29" s="3" t="s">
        <v>14</v>
      </c>
      <c r="B29" s="2">
        <v>14672139.999999998</v>
      </c>
      <c r="C29" s="2">
        <v>43578510.999999993</v>
      </c>
      <c r="D29" s="2"/>
      <c r="E29" s="2"/>
      <c r="F29" s="2"/>
      <c r="G29" s="2">
        <v>4830000</v>
      </c>
      <c r="H29" s="2"/>
      <c r="I29" s="2">
        <v>8020440</v>
      </c>
      <c r="J29" s="2">
        <v>0</v>
      </c>
      <c r="K29" s="2"/>
      <c r="L29" s="1">
        <f t="shared" si="16"/>
        <v>14672139.999999998</v>
      </c>
      <c r="M29" s="13">
        <f t="shared" si="16"/>
        <v>56428950.999999993</v>
      </c>
      <c r="N29" s="14">
        <f t="shared" si="17"/>
        <v>71101090.999999985</v>
      </c>
      <c r="P29" s="3" t="s">
        <v>14</v>
      </c>
      <c r="Q29" s="2">
        <v>3834</v>
      </c>
      <c r="R29" s="2">
        <v>4758</v>
      </c>
      <c r="S29" s="2">
        <v>0</v>
      </c>
      <c r="T29" s="2">
        <v>0</v>
      </c>
      <c r="U29" s="2">
        <v>0</v>
      </c>
      <c r="V29" s="2">
        <v>764</v>
      </c>
      <c r="W29" s="2">
        <v>0</v>
      </c>
      <c r="X29" s="2">
        <v>1183</v>
      </c>
      <c r="Y29" s="2">
        <v>815</v>
      </c>
      <c r="Z29" s="2">
        <v>0</v>
      </c>
      <c r="AA29" s="1">
        <f t="shared" si="18"/>
        <v>4649</v>
      </c>
      <c r="AB29" s="13">
        <f t="shared" si="18"/>
        <v>6705</v>
      </c>
      <c r="AC29" s="14">
        <f t="shared" si="19"/>
        <v>11354</v>
      </c>
      <c r="AE29" s="3" t="s">
        <v>14</v>
      </c>
      <c r="AF29" s="2">
        <f t="shared" si="20"/>
        <v>3826.8492436098063</v>
      </c>
      <c r="AG29" s="2">
        <f t="shared" si="15"/>
        <v>9158.9976881042439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6321.9895287958116</v>
      </c>
      <c r="AL29" s="2" t="str">
        <f t="shared" si="15"/>
        <v>N.A.</v>
      </c>
      <c r="AM29" s="2">
        <f t="shared" si="15"/>
        <v>6779.7464074387153</v>
      </c>
      <c r="AN29" s="2">
        <f t="shared" si="15"/>
        <v>0</v>
      </c>
      <c r="AO29" s="2" t="str">
        <f t="shared" si="15"/>
        <v>N.A.</v>
      </c>
      <c r="AP29" s="15">
        <f t="shared" si="15"/>
        <v>3155.9776295977626</v>
      </c>
      <c r="AQ29" s="13">
        <f t="shared" si="15"/>
        <v>8415.9509321401929</v>
      </c>
      <c r="AR29" s="14">
        <f t="shared" si="15"/>
        <v>6262.2063589924246</v>
      </c>
    </row>
    <row r="30" spans="1:44" ht="15" customHeight="1" thickBot="1" x14ac:dyDescent="0.3">
      <c r="A30" s="3" t="s">
        <v>15</v>
      </c>
      <c r="B30" s="2">
        <v>371519.99999999994</v>
      </c>
      <c r="C30" s="2"/>
      <c r="D30" s="2">
        <v>837000</v>
      </c>
      <c r="E30" s="2"/>
      <c r="F30" s="2"/>
      <c r="G30" s="2"/>
      <c r="H30" s="2">
        <v>2242101.9999999995</v>
      </c>
      <c r="I30" s="2"/>
      <c r="J30" s="2">
        <v>0</v>
      </c>
      <c r="K30" s="2"/>
      <c r="L30" s="1">
        <f t="shared" si="16"/>
        <v>3450621.9999999995</v>
      </c>
      <c r="M30" s="13">
        <f t="shared" si="16"/>
        <v>0</v>
      </c>
      <c r="N30" s="14">
        <f t="shared" si="17"/>
        <v>3450621.9999999995</v>
      </c>
      <c r="P30" s="3" t="s">
        <v>15</v>
      </c>
      <c r="Q30" s="2">
        <v>474</v>
      </c>
      <c r="R30" s="2">
        <v>0</v>
      </c>
      <c r="S30" s="2">
        <v>186</v>
      </c>
      <c r="T30" s="2">
        <v>0</v>
      </c>
      <c r="U30" s="2">
        <v>0</v>
      </c>
      <c r="V30" s="2">
        <v>0</v>
      </c>
      <c r="W30" s="2">
        <v>5411</v>
      </c>
      <c r="X30" s="2">
        <v>0</v>
      </c>
      <c r="Y30" s="2">
        <v>1153</v>
      </c>
      <c r="Z30" s="2">
        <v>0</v>
      </c>
      <c r="AA30" s="1">
        <f t="shared" si="18"/>
        <v>7224</v>
      </c>
      <c r="AB30" s="13">
        <f t="shared" si="18"/>
        <v>0</v>
      </c>
      <c r="AC30" s="21">
        <f t="shared" si="19"/>
        <v>7224</v>
      </c>
      <c r="AE30" s="3" t="s">
        <v>15</v>
      </c>
      <c r="AF30" s="2">
        <f t="shared" si="20"/>
        <v>783.79746835443029</v>
      </c>
      <c r="AG30" s="2" t="str">
        <f t="shared" si="15"/>
        <v>N.A.</v>
      </c>
      <c r="AH30" s="2">
        <f t="shared" si="15"/>
        <v>4500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414.36000739234885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477.66085271317826</v>
      </c>
      <c r="AQ30" s="13" t="str">
        <f t="shared" si="15"/>
        <v>N.A.</v>
      </c>
      <c r="AR30" s="14">
        <f t="shared" si="15"/>
        <v>477.66085271317826</v>
      </c>
    </row>
    <row r="31" spans="1:44" ht="15" customHeight="1" thickBot="1" x14ac:dyDescent="0.3">
      <c r="A31" s="4" t="s">
        <v>16</v>
      </c>
      <c r="B31" s="2">
        <v>22382899.999999996</v>
      </c>
      <c r="C31" s="2">
        <v>43578510.999999993</v>
      </c>
      <c r="D31" s="2">
        <v>1618568</v>
      </c>
      <c r="E31" s="2"/>
      <c r="F31" s="2">
        <v>3637800</v>
      </c>
      <c r="G31" s="2">
        <v>4830000</v>
      </c>
      <c r="H31" s="2">
        <v>9014687.9999999981</v>
      </c>
      <c r="I31" s="2">
        <v>8020440</v>
      </c>
      <c r="J31" s="2">
        <v>0</v>
      </c>
      <c r="K31" s="2"/>
      <c r="L31" s="1">
        <f t="shared" ref="L31" si="21">B31+D31+F31+H31+J31</f>
        <v>36653955.999999993</v>
      </c>
      <c r="M31" s="13">
        <f t="shared" ref="M31" si="22">C31+E31+G31+I31+K31</f>
        <v>56428950.999999993</v>
      </c>
      <c r="N31" s="21">
        <f t="shared" ref="N31" si="23">L31+M31</f>
        <v>93082906.999999985</v>
      </c>
      <c r="P31" s="4" t="s">
        <v>16</v>
      </c>
      <c r="Q31" s="2">
        <v>6389</v>
      </c>
      <c r="R31" s="2">
        <v>4758</v>
      </c>
      <c r="S31" s="2">
        <v>1007</v>
      </c>
      <c r="T31" s="2">
        <v>0</v>
      </c>
      <c r="U31" s="2">
        <v>539</v>
      </c>
      <c r="V31" s="2">
        <v>764</v>
      </c>
      <c r="W31" s="2">
        <v>7331</v>
      </c>
      <c r="X31" s="2">
        <v>1183</v>
      </c>
      <c r="Y31" s="2">
        <v>1968</v>
      </c>
      <c r="Z31" s="2">
        <v>0</v>
      </c>
      <c r="AA31" s="1">
        <f t="shared" ref="AA31" si="24">Q31+S31+U31+W31+Y31</f>
        <v>17234</v>
      </c>
      <c r="AB31" s="13">
        <f t="shared" ref="AB31" si="25">R31+T31+V31+X31+Z31</f>
        <v>6705</v>
      </c>
      <c r="AC31" s="14">
        <f t="shared" ref="AC31" si="26">AA31+AB31</f>
        <v>23939</v>
      </c>
      <c r="AE31" s="4" t="s">
        <v>16</v>
      </c>
      <c r="AF31" s="2">
        <f t="shared" si="20"/>
        <v>3503.3495069650958</v>
      </c>
      <c r="AG31" s="2">
        <f t="shared" si="15"/>
        <v>9158.9976881042439</v>
      </c>
      <c r="AH31" s="2">
        <f t="shared" si="15"/>
        <v>1607.3167825223436</v>
      </c>
      <c r="AI31" s="2" t="str">
        <f t="shared" si="15"/>
        <v>N.A.</v>
      </c>
      <c r="AJ31" s="2">
        <f t="shared" si="15"/>
        <v>6749.1651205936923</v>
      </c>
      <c r="AK31" s="2">
        <f t="shared" si="15"/>
        <v>6321.9895287958116</v>
      </c>
      <c r="AL31" s="2">
        <f t="shared" si="15"/>
        <v>1229.6668940117308</v>
      </c>
      <c r="AM31" s="2">
        <f t="shared" si="15"/>
        <v>6779.7464074387153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2126.8397354067538</v>
      </c>
      <c r="AQ31" s="13">
        <f t="shared" ref="AQ31" si="28">IFERROR(M31/AB31, "N.A.")</f>
        <v>8415.9509321401929</v>
      </c>
      <c r="AR31" s="14">
        <f t="shared" ref="AR31" si="29">IFERROR(N31/AC31, "N.A.")</f>
        <v>3888.3373156773459</v>
      </c>
    </row>
    <row r="32" spans="1:44" ht="15" customHeight="1" thickBot="1" x14ac:dyDescent="0.3">
      <c r="A32" s="5" t="s">
        <v>0</v>
      </c>
      <c r="B32" s="44">
        <f>B31+C31</f>
        <v>65961410.999999985</v>
      </c>
      <c r="C32" s="45"/>
      <c r="D32" s="44">
        <f>D31+E31</f>
        <v>1618568</v>
      </c>
      <c r="E32" s="45"/>
      <c r="F32" s="44">
        <f>F31+G31</f>
        <v>8467800</v>
      </c>
      <c r="G32" s="45"/>
      <c r="H32" s="44">
        <f>H31+I31</f>
        <v>17035128</v>
      </c>
      <c r="I32" s="45"/>
      <c r="J32" s="44">
        <f>J31+K31</f>
        <v>0</v>
      </c>
      <c r="K32" s="45"/>
      <c r="L32" s="44">
        <f>L31+M31</f>
        <v>93082906.999999985</v>
      </c>
      <c r="M32" s="46"/>
      <c r="N32" s="22">
        <f>B32+D32+F32+H32+J32</f>
        <v>93082906.999999985</v>
      </c>
      <c r="P32" s="5" t="s">
        <v>0</v>
      </c>
      <c r="Q32" s="44">
        <f>Q31+R31</f>
        <v>11147</v>
      </c>
      <c r="R32" s="45"/>
      <c r="S32" s="44">
        <f>S31+T31</f>
        <v>1007</v>
      </c>
      <c r="T32" s="45"/>
      <c r="U32" s="44">
        <f>U31+V31</f>
        <v>1303</v>
      </c>
      <c r="V32" s="45"/>
      <c r="W32" s="44">
        <f>W31+X31</f>
        <v>8514</v>
      </c>
      <c r="X32" s="45"/>
      <c r="Y32" s="44">
        <f>Y31+Z31</f>
        <v>1968</v>
      </c>
      <c r="Z32" s="45"/>
      <c r="AA32" s="44">
        <f>AA31+AB31</f>
        <v>23939</v>
      </c>
      <c r="AB32" s="45"/>
      <c r="AC32" s="23">
        <f>Q32+S32+U32+W32+Y32</f>
        <v>23939</v>
      </c>
      <c r="AE32" s="5" t="s">
        <v>0</v>
      </c>
      <c r="AF32" s="24">
        <f>IFERROR(B32/Q32,"N.A.")</f>
        <v>5917.4137436081446</v>
      </c>
      <c r="AG32" s="25"/>
      <c r="AH32" s="24">
        <f>IFERROR(D32/S32,"N.A.")</f>
        <v>1607.3167825223436</v>
      </c>
      <c r="AI32" s="25"/>
      <c r="AJ32" s="24">
        <f>IFERROR(F32/U32,"N.A.")</f>
        <v>6498.6953184957792</v>
      </c>
      <c r="AK32" s="25"/>
      <c r="AL32" s="24">
        <f>IFERROR(H32/W32,"N.A.")</f>
        <v>2000.8372093023256</v>
      </c>
      <c r="AM32" s="25"/>
      <c r="AN32" s="24">
        <f>IFERROR(J32/Y32,"N.A.")</f>
        <v>0</v>
      </c>
      <c r="AO32" s="25"/>
      <c r="AP32" s="24">
        <f>IFERROR(L32/AA32,"N.A.")</f>
        <v>3888.3373156773459</v>
      </c>
      <c r="AQ32" s="25"/>
      <c r="AR32" s="16">
        <f>IFERROR(N32/AC32, "N.A.")</f>
        <v>3888.3373156773459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1945621</v>
      </c>
      <c r="C39" s="2"/>
      <c r="D39" s="2"/>
      <c r="E39" s="2"/>
      <c r="F39" s="2"/>
      <c r="G39" s="2"/>
      <c r="H39" s="2">
        <v>10454060.000000002</v>
      </c>
      <c r="I39" s="2"/>
      <c r="J39" s="2">
        <v>0</v>
      </c>
      <c r="K39" s="2"/>
      <c r="L39" s="1">
        <f>B39+D39+F39+H39+J39</f>
        <v>12399681.000000002</v>
      </c>
      <c r="M39" s="13">
        <f>C39+E39+G39+I39+K39</f>
        <v>0</v>
      </c>
      <c r="N39" s="14">
        <f>L39+M39</f>
        <v>12399681.000000002</v>
      </c>
      <c r="P39" s="3" t="s">
        <v>12</v>
      </c>
      <c r="Q39" s="2">
        <v>674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2588</v>
      </c>
      <c r="X39" s="2">
        <v>0</v>
      </c>
      <c r="Y39" s="2">
        <v>433</v>
      </c>
      <c r="Z39" s="2">
        <v>0</v>
      </c>
      <c r="AA39" s="1">
        <f>Q39+S39+U39+W39+Y39</f>
        <v>3695</v>
      </c>
      <c r="AB39" s="13">
        <f>R39+T39+V39+X39+Z39</f>
        <v>0</v>
      </c>
      <c r="AC39" s="14">
        <f>AA39+AB39</f>
        <v>3695</v>
      </c>
      <c r="AE39" s="3" t="s">
        <v>12</v>
      </c>
      <c r="AF39" s="2">
        <f>IFERROR(B39/Q39, "N.A.")</f>
        <v>2886.6780415430267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4039.4358578052556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3355.8000000000006</v>
      </c>
      <c r="AQ39" s="13" t="str">
        <f t="shared" si="30"/>
        <v>N.A.</v>
      </c>
      <c r="AR39" s="14">
        <f t="shared" si="30"/>
        <v>3355.8000000000006</v>
      </c>
    </row>
    <row r="40" spans="1:44" ht="15" customHeight="1" thickBot="1" x14ac:dyDescent="0.3">
      <c r="A40" s="3" t="s">
        <v>13</v>
      </c>
      <c r="B40" s="2">
        <v>2532136.9999999995</v>
      </c>
      <c r="C40" s="2"/>
      <c r="D40" s="2">
        <v>331530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2863666.9999999995</v>
      </c>
      <c r="M40" s="13">
        <f t="shared" si="31"/>
        <v>0</v>
      </c>
      <c r="N40" s="14">
        <f t="shared" ref="N40:N42" si="32">L40+M40</f>
        <v>2863666.9999999995</v>
      </c>
      <c r="P40" s="3" t="s">
        <v>13</v>
      </c>
      <c r="Q40" s="2">
        <v>901</v>
      </c>
      <c r="R40" s="2">
        <v>0</v>
      </c>
      <c r="S40" s="2">
        <v>257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1158</v>
      </c>
      <c r="AB40" s="13">
        <f t="shared" si="33"/>
        <v>0</v>
      </c>
      <c r="AC40" s="14">
        <f t="shared" ref="AC40:AC42" si="34">AA40+AB40</f>
        <v>1158</v>
      </c>
      <c r="AE40" s="3" t="s">
        <v>13</v>
      </c>
      <c r="AF40" s="2">
        <f t="shared" ref="AF40:AF43" si="35">IFERROR(B40/Q40, "N.A.")</f>
        <v>2810.3629300776911</v>
      </c>
      <c r="AG40" s="2" t="str">
        <f t="shared" si="30"/>
        <v>N.A.</v>
      </c>
      <c r="AH40" s="2">
        <f t="shared" si="30"/>
        <v>1290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2472.9421416234882</v>
      </c>
      <c r="AQ40" s="13" t="str">
        <f t="shared" si="30"/>
        <v>N.A.</v>
      </c>
      <c r="AR40" s="14">
        <f t="shared" si="30"/>
        <v>2472.9421416234882</v>
      </c>
    </row>
    <row r="41" spans="1:44" ht="15" customHeight="1" thickBot="1" x14ac:dyDescent="0.3">
      <c r="A41" s="3" t="s">
        <v>14</v>
      </c>
      <c r="B41" s="2">
        <v>6975950.0000000009</v>
      </c>
      <c r="C41" s="2">
        <v>28245186</v>
      </c>
      <c r="D41" s="2">
        <v>3637800</v>
      </c>
      <c r="E41" s="2"/>
      <c r="F41" s="2"/>
      <c r="G41" s="2"/>
      <c r="H41" s="2"/>
      <c r="I41" s="2">
        <v>1090920</v>
      </c>
      <c r="J41" s="2">
        <v>0</v>
      </c>
      <c r="K41" s="2"/>
      <c r="L41" s="1">
        <f t="shared" si="31"/>
        <v>10613750</v>
      </c>
      <c r="M41" s="13">
        <f t="shared" si="31"/>
        <v>29336106</v>
      </c>
      <c r="N41" s="14">
        <f t="shared" si="32"/>
        <v>39949856</v>
      </c>
      <c r="P41" s="3" t="s">
        <v>14</v>
      </c>
      <c r="Q41" s="2">
        <v>1686</v>
      </c>
      <c r="R41" s="2">
        <v>4164</v>
      </c>
      <c r="S41" s="2">
        <v>282</v>
      </c>
      <c r="T41" s="2">
        <v>0</v>
      </c>
      <c r="U41" s="2">
        <v>0</v>
      </c>
      <c r="V41" s="2">
        <v>0</v>
      </c>
      <c r="W41" s="2">
        <v>0</v>
      </c>
      <c r="X41" s="2">
        <v>443</v>
      </c>
      <c r="Y41" s="2">
        <v>1223</v>
      </c>
      <c r="Z41" s="2">
        <v>0</v>
      </c>
      <c r="AA41" s="1">
        <f t="shared" si="33"/>
        <v>3191</v>
      </c>
      <c r="AB41" s="13">
        <f t="shared" si="33"/>
        <v>4607</v>
      </c>
      <c r="AC41" s="14">
        <f t="shared" si="34"/>
        <v>7798</v>
      </c>
      <c r="AE41" s="3" t="s">
        <v>14</v>
      </c>
      <c r="AF41" s="2">
        <f t="shared" si="35"/>
        <v>4137.5741399762755</v>
      </c>
      <c r="AG41" s="2">
        <f t="shared" si="30"/>
        <v>6783.1858789625358</v>
      </c>
      <c r="AH41" s="2">
        <f t="shared" si="30"/>
        <v>12900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2462.5733634311514</v>
      </c>
      <c r="AN41" s="2">
        <f t="shared" si="30"/>
        <v>0</v>
      </c>
      <c r="AO41" s="2" t="str">
        <f t="shared" si="30"/>
        <v>N.A.</v>
      </c>
      <c r="AP41" s="15">
        <f t="shared" si="30"/>
        <v>3326.1516765904107</v>
      </c>
      <c r="AQ41" s="13">
        <f t="shared" si="30"/>
        <v>6367.7243325374429</v>
      </c>
      <c r="AR41" s="14">
        <f t="shared" si="30"/>
        <v>5123.090023082842</v>
      </c>
    </row>
    <row r="42" spans="1:44" ht="15" customHeight="1" thickBot="1" x14ac:dyDescent="0.3">
      <c r="A42" s="3" t="s">
        <v>15</v>
      </c>
      <c r="B42" s="2">
        <v>1542000</v>
      </c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1542000</v>
      </c>
      <c r="M42" s="13">
        <f t="shared" si="31"/>
        <v>0</v>
      </c>
      <c r="N42" s="14">
        <f t="shared" si="32"/>
        <v>1542000</v>
      </c>
      <c r="P42" s="3" t="s">
        <v>15</v>
      </c>
      <c r="Q42" s="2">
        <v>257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186</v>
      </c>
      <c r="X42" s="2">
        <v>0</v>
      </c>
      <c r="Y42" s="2">
        <v>217</v>
      </c>
      <c r="Z42" s="2">
        <v>0</v>
      </c>
      <c r="AA42" s="1">
        <f t="shared" si="33"/>
        <v>660</v>
      </c>
      <c r="AB42" s="13">
        <f t="shared" si="33"/>
        <v>0</v>
      </c>
      <c r="AC42" s="14">
        <f t="shared" si="34"/>
        <v>660</v>
      </c>
      <c r="AE42" s="3" t="s">
        <v>15</v>
      </c>
      <c r="AF42" s="2">
        <f t="shared" si="35"/>
        <v>6000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2336.3636363636365</v>
      </c>
      <c r="AQ42" s="13" t="str">
        <f t="shared" si="30"/>
        <v>N.A.</v>
      </c>
      <c r="AR42" s="14">
        <f t="shared" si="30"/>
        <v>2336.3636363636365</v>
      </c>
    </row>
    <row r="43" spans="1:44" ht="15" customHeight="1" thickBot="1" x14ac:dyDescent="0.3">
      <c r="A43" s="4" t="s">
        <v>16</v>
      </c>
      <c r="B43" s="2">
        <v>12995708</v>
      </c>
      <c r="C43" s="2">
        <v>28245186</v>
      </c>
      <c r="D43" s="2">
        <v>3969330</v>
      </c>
      <c r="E43" s="2"/>
      <c r="F43" s="2"/>
      <c r="G43" s="2"/>
      <c r="H43" s="2">
        <v>10454060.000000002</v>
      </c>
      <c r="I43" s="2">
        <v>1090920</v>
      </c>
      <c r="J43" s="2">
        <v>0</v>
      </c>
      <c r="K43" s="2"/>
      <c r="L43" s="1">
        <f t="shared" ref="L43" si="36">B43+D43+F43+H43+J43</f>
        <v>27419098</v>
      </c>
      <c r="M43" s="13">
        <f t="shared" ref="M43" si="37">C43+E43+G43+I43+K43</f>
        <v>29336106</v>
      </c>
      <c r="N43" s="21">
        <f t="shared" ref="N43" si="38">L43+M43</f>
        <v>56755204</v>
      </c>
      <c r="P43" s="4" t="s">
        <v>16</v>
      </c>
      <c r="Q43" s="2">
        <v>3518</v>
      </c>
      <c r="R43" s="2">
        <v>4164</v>
      </c>
      <c r="S43" s="2">
        <v>539</v>
      </c>
      <c r="T43" s="2">
        <v>0</v>
      </c>
      <c r="U43" s="2">
        <v>0</v>
      </c>
      <c r="V43" s="2">
        <v>0</v>
      </c>
      <c r="W43" s="2">
        <v>2774</v>
      </c>
      <c r="X43" s="2">
        <v>443</v>
      </c>
      <c r="Y43" s="2">
        <v>1873</v>
      </c>
      <c r="Z43" s="2">
        <v>0</v>
      </c>
      <c r="AA43" s="1">
        <f t="shared" ref="AA43" si="39">Q43+S43+U43+W43+Y43</f>
        <v>8704</v>
      </c>
      <c r="AB43" s="13">
        <f t="shared" ref="AB43" si="40">R43+T43+V43+X43+Z43</f>
        <v>4607</v>
      </c>
      <c r="AC43" s="21">
        <f t="shared" ref="AC43" si="41">AA43+AB43</f>
        <v>13311</v>
      </c>
      <c r="AE43" s="4" t="s">
        <v>16</v>
      </c>
      <c r="AF43" s="2">
        <f t="shared" si="35"/>
        <v>3694.0613985218874</v>
      </c>
      <c r="AG43" s="2">
        <f t="shared" si="30"/>
        <v>6783.1858789625358</v>
      </c>
      <c r="AH43" s="2">
        <f t="shared" si="30"/>
        <v>7364.2486085343226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3768.5868781542904</v>
      </c>
      <c r="AM43" s="2">
        <f t="shared" si="30"/>
        <v>2462.5733634311514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3150.1721047794117</v>
      </c>
      <c r="AQ43" s="13">
        <f t="shared" ref="AQ43" si="43">IFERROR(M43/AB43, "N.A.")</f>
        <v>6367.7243325374429</v>
      </c>
      <c r="AR43" s="14">
        <f t="shared" ref="AR43" si="44">IFERROR(N43/AC43, "N.A.")</f>
        <v>4263.7821350762524</v>
      </c>
    </row>
    <row r="44" spans="1:44" ht="15" customHeight="1" thickBot="1" x14ac:dyDescent="0.3">
      <c r="A44" s="5" t="s">
        <v>0</v>
      </c>
      <c r="B44" s="44">
        <f>B43+C43</f>
        <v>41240894</v>
      </c>
      <c r="C44" s="45"/>
      <c r="D44" s="44">
        <f>D43+E43</f>
        <v>3969330</v>
      </c>
      <c r="E44" s="45"/>
      <c r="F44" s="44">
        <f>F43+G43</f>
        <v>0</v>
      </c>
      <c r="G44" s="45"/>
      <c r="H44" s="44">
        <f>H43+I43</f>
        <v>11544980.000000002</v>
      </c>
      <c r="I44" s="45"/>
      <c r="J44" s="44">
        <f>J43+K43</f>
        <v>0</v>
      </c>
      <c r="K44" s="45"/>
      <c r="L44" s="44">
        <f>L43+M43</f>
        <v>56755204</v>
      </c>
      <c r="M44" s="46"/>
      <c r="N44" s="22">
        <f>B44+D44+F44+H44+J44</f>
        <v>56755204</v>
      </c>
      <c r="P44" s="5" t="s">
        <v>0</v>
      </c>
      <c r="Q44" s="44">
        <f>Q43+R43</f>
        <v>7682</v>
      </c>
      <c r="R44" s="45"/>
      <c r="S44" s="44">
        <f>S43+T43</f>
        <v>539</v>
      </c>
      <c r="T44" s="45"/>
      <c r="U44" s="44">
        <f>U43+V43</f>
        <v>0</v>
      </c>
      <c r="V44" s="45"/>
      <c r="W44" s="44">
        <f>W43+X43</f>
        <v>3217</v>
      </c>
      <c r="X44" s="45"/>
      <c r="Y44" s="44">
        <f>Y43+Z43</f>
        <v>1873</v>
      </c>
      <c r="Z44" s="45"/>
      <c r="AA44" s="44">
        <f>AA43+AB43</f>
        <v>13311</v>
      </c>
      <c r="AB44" s="46"/>
      <c r="AC44" s="22">
        <f>Q44+S44+U44+W44+Y44</f>
        <v>13311</v>
      </c>
      <c r="AE44" s="5" t="s">
        <v>0</v>
      </c>
      <c r="AF44" s="24">
        <f>IFERROR(B44/Q44,"N.A.")</f>
        <v>5368.5100234313977</v>
      </c>
      <c r="AG44" s="25"/>
      <c r="AH44" s="24">
        <f>IFERROR(D44/S44,"N.A.")</f>
        <v>7364.2486085343226</v>
      </c>
      <c r="AI44" s="25"/>
      <c r="AJ44" s="24" t="str">
        <f>IFERROR(F44/U44,"N.A.")</f>
        <v>N.A.</v>
      </c>
      <c r="AK44" s="25"/>
      <c r="AL44" s="24">
        <f>IFERROR(H44/W44,"N.A.")</f>
        <v>3588.7410631022699</v>
      </c>
      <c r="AM44" s="25"/>
      <c r="AN44" s="24">
        <f>IFERROR(J44/Y44,"N.A.")</f>
        <v>0</v>
      </c>
      <c r="AO44" s="25"/>
      <c r="AP44" s="24">
        <f>IFERROR(L44/AA44,"N.A.")</f>
        <v>4263.7821350762524</v>
      </c>
      <c r="AQ44" s="25"/>
      <c r="AR44" s="16">
        <f>IFERROR(N44/AC44, "N.A.")</f>
        <v>4263.7821350762524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16638420.000000002</v>
      </c>
      <c r="C15" s="2"/>
      <c r="D15" s="2">
        <v>1192500</v>
      </c>
      <c r="E15" s="2"/>
      <c r="F15" s="2"/>
      <c r="G15" s="2"/>
      <c r="H15" s="2">
        <v>6010970</v>
      </c>
      <c r="I15" s="2"/>
      <c r="J15" s="2"/>
      <c r="K15" s="2"/>
      <c r="L15" s="1">
        <f>B15+D15+F15+H15+J15</f>
        <v>23841890</v>
      </c>
      <c r="M15" s="13">
        <f>C15+E15+G15+I15+K15</f>
        <v>0</v>
      </c>
      <c r="N15" s="14">
        <f>L15+M15</f>
        <v>23841890</v>
      </c>
      <c r="P15" s="3" t="s">
        <v>12</v>
      </c>
      <c r="Q15" s="2">
        <v>2027</v>
      </c>
      <c r="R15" s="2">
        <v>0</v>
      </c>
      <c r="S15" s="2">
        <v>159</v>
      </c>
      <c r="T15" s="2">
        <v>0</v>
      </c>
      <c r="U15" s="2">
        <v>0</v>
      </c>
      <c r="V15" s="2">
        <v>0</v>
      </c>
      <c r="W15" s="2">
        <v>1472</v>
      </c>
      <c r="X15" s="2">
        <v>0</v>
      </c>
      <c r="Y15" s="2">
        <v>0</v>
      </c>
      <c r="Z15" s="2">
        <v>0</v>
      </c>
      <c r="AA15" s="1">
        <f>Q15+S15+U15+W15+Y15</f>
        <v>3658</v>
      </c>
      <c r="AB15" s="13">
        <f>R15+T15+V15+X15+Z15</f>
        <v>0</v>
      </c>
      <c r="AC15" s="14">
        <f>AA15+AB15</f>
        <v>3658</v>
      </c>
      <c r="AE15" s="3" t="s">
        <v>12</v>
      </c>
      <c r="AF15" s="2">
        <f>IFERROR(B15/Q15, "N.A.")</f>
        <v>8208.3966452886052</v>
      </c>
      <c r="AG15" s="2" t="str">
        <f t="shared" ref="AG15:AR19" si="0">IFERROR(C15/R15, "N.A.")</f>
        <v>N.A.</v>
      </c>
      <c r="AH15" s="2">
        <f t="shared" si="0"/>
        <v>7500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4083.539402173913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6517.7392017495904</v>
      </c>
      <c r="AQ15" s="13" t="str">
        <f t="shared" si="0"/>
        <v>N.A.</v>
      </c>
      <c r="AR15" s="14">
        <f t="shared" si="0"/>
        <v>6517.7392017495904</v>
      </c>
    </row>
    <row r="16" spans="1:44" ht="15" customHeight="1" thickBot="1" x14ac:dyDescent="0.3">
      <c r="A16" s="3" t="s">
        <v>13</v>
      </c>
      <c r="B16" s="2">
        <v>6652100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6652100</v>
      </c>
      <c r="M16" s="13">
        <f t="shared" si="1"/>
        <v>0</v>
      </c>
      <c r="N16" s="14">
        <f t="shared" ref="N16:N18" si="2">L16+M16</f>
        <v>6652100</v>
      </c>
      <c r="P16" s="3" t="s">
        <v>13</v>
      </c>
      <c r="Q16" s="2">
        <v>1365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1365</v>
      </c>
      <c r="AB16" s="13">
        <f t="shared" si="3"/>
        <v>0</v>
      </c>
      <c r="AC16" s="14">
        <f t="shared" ref="AC16:AC18" si="4">AA16+AB16</f>
        <v>1365</v>
      </c>
      <c r="AE16" s="3" t="s">
        <v>13</v>
      </c>
      <c r="AF16" s="2">
        <f t="shared" ref="AF16:AF19" si="5">IFERROR(B16/Q16, "N.A.")</f>
        <v>4873.333333333333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4873.333333333333</v>
      </c>
      <c r="AQ16" s="13" t="str">
        <f t="shared" si="0"/>
        <v>N.A.</v>
      </c>
      <c r="AR16" s="14">
        <f t="shared" si="0"/>
        <v>4873.333333333333</v>
      </c>
    </row>
    <row r="17" spans="1:44" ht="15" customHeight="1" thickBot="1" x14ac:dyDescent="0.3">
      <c r="A17" s="3" t="s">
        <v>14</v>
      </c>
      <c r="B17" s="2">
        <v>14248304.999999998</v>
      </c>
      <c r="C17" s="2">
        <v>13899730</v>
      </c>
      <c r="D17" s="2">
        <v>1950000</v>
      </c>
      <c r="E17" s="2"/>
      <c r="F17" s="2"/>
      <c r="G17" s="2"/>
      <c r="H17" s="2"/>
      <c r="I17" s="2"/>
      <c r="J17" s="2"/>
      <c r="K17" s="2"/>
      <c r="L17" s="1">
        <f t="shared" si="1"/>
        <v>16198304.999999998</v>
      </c>
      <c r="M17" s="13">
        <f t="shared" si="1"/>
        <v>13899730</v>
      </c>
      <c r="N17" s="14">
        <f t="shared" si="2"/>
        <v>30098035</v>
      </c>
      <c r="P17" s="3" t="s">
        <v>14</v>
      </c>
      <c r="Q17" s="2">
        <v>2779</v>
      </c>
      <c r="R17" s="2">
        <v>2532</v>
      </c>
      <c r="S17" s="2">
        <v>325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3104</v>
      </c>
      <c r="AB17" s="13">
        <f t="shared" si="3"/>
        <v>2532</v>
      </c>
      <c r="AC17" s="14">
        <f t="shared" si="4"/>
        <v>5636</v>
      </c>
      <c r="AE17" s="3" t="s">
        <v>14</v>
      </c>
      <c r="AF17" s="2">
        <f t="shared" si="5"/>
        <v>5127.1338611011151</v>
      </c>
      <c r="AG17" s="2">
        <f t="shared" si="0"/>
        <v>5489.6248025276464</v>
      </c>
      <c r="AH17" s="2">
        <f t="shared" si="0"/>
        <v>6000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5218.526095360824</v>
      </c>
      <c r="AQ17" s="13">
        <f t="shared" si="0"/>
        <v>5489.6248025276464</v>
      </c>
      <c r="AR17" s="14">
        <f t="shared" si="0"/>
        <v>5340.3184882895666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37538825</v>
      </c>
      <c r="C19" s="2">
        <v>13899730</v>
      </c>
      <c r="D19" s="2">
        <v>3142500</v>
      </c>
      <c r="E19" s="2"/>
      <c r="F19" s="2"/>
      <c r="G19" s="2"/>
      <c r="H19" s="2">
        <v>6010970</v>
      </c>
      <c r="I19" s="2"/>
      <c r="J19" s="2"/>
      <c r="K19" s="2"/>
      <c r="L19" s="1">
        <f t="shared" ref="L19" si="6">B19+D19+F19+H19+J19</f>
        <v>46692295</v>
      </c>
      <c r="M19" s="13">
        <f t="shared" ref="M19" si="7">C19+E19+G19+I19+K19</f>
        <v>13899730</v>
      </c>
      <c r="N19" s="21">
        <f t="shared" ref="N19" si="8">L19+M19</f>
        <v>60592025</v>
      </c>
      <c r="P19" s="4" t="s">
        <v>16</v>
      </c>
      <c r="Q19" s="2">
        <v>6171</v>
      </c>
      <c r="R19" s="2">
        <v>2532</v>
      </c>
      <c r="S19" s="2">
        <v>484</v>
      </c>
      <c r="T19" s="2">
        <v>0</v>
      </c>
      <c r="U19" s="2">
        <v>0</v>
      </c>
      <c r="V19" s="2">
        <v>0</v>
      </c>
      <c r="W19" s="2">
        <v>1472</v>
      </c>
      <c r="X19" s="2">
        <v>0</v>
      </c>
      <c r="Y19" s="2">
        <v>0</v>
      </c>
      <c r="Z19" s="2">
        <v>0</v>
      </c>
      <c r="AA19" s="1">
        <f t="shared" ref="AA19" si="9">Q19+S19+U19+W19+Y19</f>
        <v>8127</v>
      </c>
      <c r="AB19" s="13">
        <f t="shared" ref="AB19" si="10">R19+T19+V19+X19+Z19</f>
        <v>2532</v>
      </c>
      <c r="AC19" s="14">
        <f t="shared" ref="AC19" si="11">AA19+AB19</f>
        <v>10659</v>
      </c>
      <c r="AE19" s="4" t="s">
        <v>16</v>
      </c>
      <c r="AF19" s="2">
        <f t="shared" si="5"/>
        <v>6083.102414519527</v>
      </c>
      <c r="AG19" s="2">
        <f t="shared" si="0"/>
        <v>5489.6248025276464</v>
      </c>
      <c r="AH19" s="2">
        <f t="shared" si="0"/>
        <v>6492.7685950413224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4083.539402173913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5745.3297649809274</v>
      </c>
      <c r="AQ19" s="13">
        <f t="shared" ref="AQ19" si="13">IFERROR(M19/AB19, "N.A.")</f>
        <v>5489.6248025276464</v>
      </c>
      <c r="AR19" s="14">
        <f t="shared" ref="AR19" si="14">IFERROR(N19/AC19, "N.A.")</f>
        <v>5684.5881414766864</v>
      </c>
    </row>
    <row r="20" spans="1:44" ht="15" customHeight="1" thickBot="1" x14ac:dyDescent="0.3">
      <c r="A20" s="5" t="s">
        <v>0</v>
      </c>
      <c r="B20" s="44">
        <f>B19+C19</f>
        <v>51438555</v>
      </c>
      <c r="C20" s="45"/>
      <c r="D20" s="44">
        <f>D19+E19</f>
        <v>3142500</v>
      </c>
      <c r="E20" s="45"/>
      <c r="F20" s="44">
        <f>F19+G19</f>
        <v>0</v>
      </c>
      <c r="G20" s="45"/>
      <c r="H20" s="44">
        <f>H19+I19</f>
        <v>6010970</v>
      </c>
      <c r="I20" s="45"/>
      <c r="J20" s="44">
        <f>J19+K19</f>
        <v>0</v>
      </c>
      <c r="K20" s="45"/>
      <c r="L20" s="44">
        <f>L19+M19</f>
        <v>60592025</v>
      </c>
      <c r="M20" s="46"/>
      <c r="N20" s="22">
        <f>B20+D20+F20+H20+J20</f>
        <v>60592025</v>
      </c>
      <c r="P20" s="5" t="s">
        <v>0</v>
      </c>
      <c r="Q20" s="44">
        <f>Q19+R19</f>
        <v>8703</v>
      </c>
      <c r="R20" s="45"/>
      <c r="S20" s="44">
        <f>S19+T19</f>
        <v>484</v>
      </c>
      <c r="T20" s="45"/>
      <c r="U20" s="44">
        <f>U19+V19</f>
        <v>0</v>
      </c>
      <c r="V20" s="45"/>
      <c r="W20" s="44">
        <f>W19+X19</f>
        <v>1472</v>
      </c>
      <c r="X20" s="45"/>
      <c r="Y20" s="44">
        <f>Y19+Z19</f>
        <v>0</v>
      </c>
      <c r="Z20" s="45"/>
      <c r="AA20" s="44">
        <f>AA19+AB19</f>
        <v>10659</v>
      </c>
      <c r="AB20" s="45"/>
      <c r="AC20" s="23">
        <f>Q20+S20+U20+W20+Y20</f>
        <v>10659</v>
      </c>
      <c r="AE20" s="5" t="s">
        <v>0</v>
      </c>
      <c r="AF20" s="24">
        <f>IFERROR(B20/Q20,"N.A.")</f>
        <v>5910.4395036194419</v>
      </c>
      <c r="AG20" s="25"/>
      <c r="AH20" s="24">
        <f>IFERROR(D20/S20,"N.A.")</f>
        <v>6492.7685950413224</v>
      </c>
      <c r="AI20" s="25"/>
      <c r="AJ20" s="24" t="str">
        <f>IFERROR(F20/U20,"N.A.")</f>
        <v>N.A.</v>
      </c>
      <c r="AK20" s="25"/>
      <c r="AL20" s="24">
        <f>IFERROR(H20/W20,"N.A.")</f>
        <v>4083.539402173913</v>
      </c>
      <c r="AM20" s="25"/>
      <c r="AN20" s="24" t="str">
        <f>IFERROR(J20/Y20,"N.A.")</f>
        <v>N.A.</v>
      </c>
      <c r="AO20" s="25"/>
      <c r="AP20" s="24">
        <f>IFERROR(L20/AA20,"N.A.")</f>
        <v>5684.5881414766864</v>
      </c>
      <c r="AQ20" s="25"/>
      <c r="AR20" s="16">
        <f>IFERROR(N20/AC20, "N.A.")</f>
        <v>5684.5881414766864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16638420.000000002</v>
      </c>
      <c r="C27" s="2"/>
      <c r="D27" s="2">
        <v>1192500</v>
      </c>
      <c r="E27" s="2"/>
      <c r="F27" s="2"/>
      <c r="G27" s="2"/>
      <c r="H27" s="2">
        <v>1709250</v>
      </c>
      <c r="I27" s="2"/>
      <c r="J27" s="2"/>
      <c r="K27" s="2"/>
      <c r="L27" s="1">
        <f>B27+D27+F27+H27+J27</f>
        <v>19540170</v>
      </c>
      <c r="M27" s="13">
        <f>C27+E27+G27+I27+K27</f>
        <v>0</v>
      </c>
      <c r="N27" s="14">
        <f>L27+M27</f>
        <v>19540170</v>
      </c>
      <c r="P27" s="3" t="s">
        <v>12</v>
      </c>
      <c r="Q27" s="2">
        <v>2027</v>
      </c>
      <c r="R27" s="2">
        <v>0</v>
      </c>
      <c r="S27" s="2">
        <v>159</v>
      </c>
      <c r="T27" s="2">
        <v>0</v>
      </c>
      <c r="U27" s="2">
        <v>0</v>
      </c>
      <c r="V27" s="2">
        <v>0</v>
      </c>
      <c r="W27" s="2">
        <v>318</v>
      </c>
      <c r="X27" s="2">
        <v>0</v>
      </c>
      <c r="Y27" s="2">
        <v>0</v>
      </c>
      <c r="Z27" s="2">
        <v>0</v>
      </c>
      <c r="AA27" s="1">
        <f>Q27+S27+U27+W27+Y27</f>
        <v>2504</v>
      </c>
      <c r="AB27" s="13">
        <f>R27+T27+V27+X27+Z27</f>
        <v>0</v>
      </c>
      <c r="AC27" s="14">
        <f>AA27+AB27</f>
        <v>2504</v>
      </c>
      <c r="AE27" s="3" t="s">
        <v>12</v>
      </c>
      <c r="AF27" s="2">
        <f>IFERROR(B27/Q27, "N.A.")</f>
        <v>8208.3966452886052</v>
      </c>
      <c r="AG27" s="2" t="str">
        <f t="shared" ref="AG27:AR31" si="15">IFERROR(C27/R27, "N.A.")</f>
        <v>N.A.</v>
      </c>
      <c r="AH27" s="2">
        <f t="shared" si="15"/>
        <v>7500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5375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7803.5822683706074</v>
      </c>
      <c r="AQ27" s="13" t="str">
        <f t="shared" si="15"/>
        <v>N.A.</v>
      </c>
      <c r="AR27" s="14">
        <f t="shared" si="15"/>
        <v>7803.5822683706074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13743405</v>
      </c>
      <c r="C29" s="2">
        <v>9657610</v>
      </c>
      <c r="D29" s="2">
        <v>1950000</v>
      </c>
      <c r="E29" s="2"/>
      <c r="F29" s="2"/>
      <c r="G29" s="2"/>
      <c r="H29" s="2"/>
      <c r="I29" s="2"/>
      <c r="J29" s="2"/>
      <c r="K29" s="2"/>
      <c r="L29" s="1">
        <f t="shared" si="16"/>
        <v>15693405</v>
      </c>
      <c r="M29" s="13">
        <f t="shared" si="16"/>
        <v>9657610</v>
      </c>
      <c r="N29" s="14">
        <f t="shared" si="17"/>
        <v>25351015</v>
      </c>
      <c r="P29" s="3" t="s">
        <v>14</v>
      </c>
      <c r="Q29" s="2">
        <v>2592</v>
      </c>
      <c r="R29" s="2">
        <v>1419</v>
      </c>
      <c r="S29" s="2">
        <v>325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2917</v>
      </c>
      <c r="AB29" s="13">
        <f t="shared" si="18"/>
        <v>1419</v>
      </c>
      <c r="AC29" s="14">
        <f t="shared" si="19"/>
        <v>4336</v>
      </c>
      <c r="AE29" s="3" t="s">
        <v>14</v>
      </c>
      <c r="AF29" s="2">
        <f t="shared" si="20"/>
        <v>5302.239583333333</v>
      </c>
      <c r="AG29" s="2">
        <f t="shared" si="15"/>
        <v>6805.9267089499644</v>
      </c>
      <c r="AH29" s="2">
        <f t="shared" si="15"/>
        <v>6000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5379.9811450119987</v>
      </c>
      <c r="AQ29" s="13">
        <f t="shared" si="15"/>
        <v>6805.9267089499644</v>
      </c>
      <c r="AR29" s="14">
        <f t="shared" si="15"/>
        <v>5846.6363007380078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30381824.999999993</v>
      </c>
      <c r="C31" s="2">
        <v>9657610</v>
      </c>
      <c r="D31" s="2">
        <v>3142500</v>
      </c>
      <c r="E31" s="2"/>
      <c r="F31" s="2"/>
      <c r="G31" s="2"/>
      <c r="H31" s="2">
        <v>1709250</v>
      </c>
      <c r="I31" s="2"/>
      <c r="J31" s="2"/>
      <c r="K31" s="2"/>
      <c r="L31" s="1">
        <f t="shared" ref="L31" si="21">B31+D31+F31+H31+J31</f>
        <v>35233574.999999993</v>
      </c>
      <c r="M31" s="13">
        <f t="shared" ref="M31" si="22">C31+E31+G31+I31+K31</f>
        <v>9657610</v>
      </c>
      <c r="N31" s="21">
        <f t="shared" ref="N31" si="23">L31+M31</f>
        <v>44891184.999999993</v>
      </c>
      <c r="P31" s="4" t="s">
        <v>16</v>
      </c>
      <c r="Q31" s="2">
        <v>4619</v>
      </c>
      <c r="R31" s="2">
        <v>1419</v>
      </c>
      <c r="S31" s="2">
        <v>484</v>
      </c>
      <c r="T31" s="2">
        <v>0</v>
      </c>
      <c r="U31" s="2">
        <v>0</v>
      </c>
      <c r="V31" s="2">
        <v>0</v>
      </c>
      <c r="W31" s="2">
        <v>318</v>
      </c>
      <c r="X31" s="2">
        <v>0</v>
      </c>
      <c r="Y31" s="2">
        <v>0</v>
      </c>
      <c r="Z31" s="2">
        <v>0</v>
      </c>
      <c r="AA31" s="1">
        <f t="shared" ref="AA31" si="24">Q31+S31+U31+W31+Y31</f>
        <v>5421</v>
      </c>
      <c r="AB31" s="13">
        <f t="shared" ref="AB31" si="25">R31+T31+V31+X31+Z31</f>
        <v>1419</v>
      </c>
      <c r="AC31" s="14">
        <f t="shared" ref="AC31" si="26">AA31+AB31</f>
        <v>6840</v>
      </c>
      <c r="AE31" s="4" t="s">
        <v>16</v>
      </c>
      <c r="AF31" s="2">
        <f t="shared" si="20"/>
        <v>6577.5763152197433</v>
      </c>
      <c r="AG31" s="2">
        <f t="shared" si="15"/>
        <v>6805.9267089499644</v>
      </c>
      <c r="AH31" s="2">
        <f t="shared" si="15"/>
        <v>6492.7685950413224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5375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6499.4604316546747</v>
      </c>
      <c r="AQ31" s="13">
        <f t="shared" ref="AQ31" si="28">IFERROR(M31/AB31, "N.A.")</f>
        <v>6805.9267089499644</v>
      </c>
      <c r="AR31" s="14">
        <f t="shared" ref="AR31" si="29">IFERROR(N31/AC31, "N.A.")</f>
        <v>6563.038742690057</v>
      </c>
    </row>
    <row r="32" spans="1:44" ht="15" customHeight="1" thickBot="1" x14ac:dyDescent="0.3">
      <c r="A32" s="5" t="s">
        <v>0</v>
      </c>
      <c r="B32" s="44">
        <f>B31+C31</f>
        <v>40039434.999999993</v>
      </c>
      <c r="C32" s="45"/>
      <c r="D32" s="44">
        <f>D31+E31</f>
        <v>3142500</v>
      </c>
      <c r="E32" s="45"/>
      <c r="F32" s="44">
        <f>F31+G31</f>
        <v>0</v>
      </c>
      <c r="G32" s="45"/>
      <c r="H32" s="44">
        <f>H31+I31</f>
        <v>1709250</v>
      </c>
      <c r="I32" s="45"/>
      <c r="J32" s="44">
        <f>J31+K31</f>
        <v>0</v>
      </c>
      <c r="K32" s="45"/>
      <c r="L32" s="44">
        <f>L31+M31</f>
        <v>44891184.999999993</v>
      </c>
      <c r="M32" s="46"/>
      <c r="N32" s="22">
        <f>B32+D32+F32+H32+J32</f>
        <v>44891184.999999993</v>
      </c>
      <c r="P32" s="5" t="s">
        <v>0</v>
      </c>
      <c r="Q32" s="44">
        <f>Q31+R31</f>
        <v>6038</v>
      </c>
      <c r="R32" s="45"/>
      <c r="S32" s="44">
        <f>S31+T31</f>
        <v>484</v>
      </c>
      <c r="T32" s="45"/>
      <c r="U32" s="44">
        <f>U31+V31</f>
        <v>0</v>
      </c>
      <c r="V32" s="45"/>
      <c r="W32" s="44">
        <f>W31+X31</f>
        <v>318</v>
      </c>
      <c r="X32" s="45"/>
      <c r="Y32" s="44">
        <f>Y31+Z31</f>
        <v>0</v>
      </c>
      <c r="Z32" s="45"/>
      <c r="AA32" s="44">
        <f>AA31+AB31</f>
        <v>6840</v>
      </c>
      <c r="AB32" s="45"/>
      <c r="AC32" s="23">
        <f>Q32+S32+U32+W32+Y32</f>
        <v>6840</v>
      </c>
      <c r="AE32" s="5" t="s">
        <v>0</v>
      </c>
      <c r="AF32" s="24">
        <f>IFERROR(B32/Q32,"N.A.")</f>
        <v>6631.2413050679024</v>
      </c>
      <c r="AG32" s="25"/>
      <c r="AH32" s="24">
        <f>IFERROR(D32/S32,"N.A.")</f>
        <v>6492.7685950413224</v>
      </c>
      <c r="AI32" s="25"/>
      <c r="AJ32" s="24" t="str">
        <f>IFERROR(F32/U32,"N.A.")</f>
        <v>N.A.</v>
      </c>
      <c r="AK32" s="25"/>
      <c r="AL32" s="24">
        <f>IFERROR(H32/W32,"N.A.")</f>
        <v>5375</v>
      </c>
      <c r="AM32" s="25"/>
      <c r="AN32" s="24" t="str">
        <f>IFERROR(J32/Y32,"N.A.")</f>
        <v>N.A.</v>
      </c>
      <c r="AO32" s="25"/>
      <c r="AP32" s="24">
        <f>IFERROR(L32/AA32,"N.A.")</f>
        <v>6563.038742690057</v>
      </c>
      <c r="AQ32" s="25"/>
      <c r="AR32" s="16">
        <f>IFERROR(N32/AC32, "N.A.")</f>
        <v>6563.038742690057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4301720</v>
      </c>
      <c r="I39" s="2"/>
      <c r="J39" s="2"/>
      <c r="K39" s="2"/>
      <c r="L39" s="1">
        <f>B39+D39+F39+H39+J39</f>
        <v>4301720</v>
      </c>
      <c r="M39" s="13">
        <f>C39+E39+G39+I39+K39</f>
        <v>0</v>
      </c>
      <c r="N39" s="14">
        <f>L39+M39</f>
        <v>4301720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1154</v>
      </c>
      <c r="X39" s="2">
        <v>0</v>
      </c>
      <c r="Y39" s="2">
        <v>0</v>
      </c>
      <c r="Z39" s="2">
        <v>0</v>
      </c>
      <c r="AA39" s="1">
        <f>Q39+S39+U39+W39+Y39</f>
        <v>1154</v>
      </c>
      <c r="AB39" s="13">
        <f>R39+T39+V39+X39+Z39</f>
        <v>0</v>
      </c>
      <c r="AC39" s="14">
        <f>AA39+AB39</f>
        <v>1154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3727.6603119584056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3727.6603119584056</v>
      </c>
      <c r="AQ39" s="13" t="str">
        <f t="shared" si="30"/>
        <v>N.A.</v>
      </c>
      <c r="AR39" s="14">
        <f t="shared" si="30"/>
        <v>3727.6603119584056</v>
      </c>
    </row>
    <row r="40" spans="1:44" ht="15" customHeight="1" thickBot="1" x14ac:dyDescent="0.3">
      <c r="A40" s="3" t="s">
        <v>13</v>
      </c>
      <c r="B40" s="2">
        <v>6652100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6652100</v>
      </c>
      <c r="M40" s="13">
        <f t="shared" si="31"/>
        <v>0</v>
      </c>
      <c r="N40" s="14">
        <f t="shared" ref="N40:N42" si="32">L40+M40</f>
        <v>6652100</v>
      </c>
      <c r="P40" s="3" t="s">
        <v>13</v>
      </c>
      <c r="Q40" s="2">
        <v>1365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1365</v>
      </c>
      <c r="AB40" s="13">
        <f t="shared" si="33"/>
        <v>0</v>
      </c>
      <c r="AC40" s="14">
        <f t="shared" ref="AC40:AC42" si="34">AA40+AB40</f>
        <v>1365</v>
      </c>
      <c r="AE40" s="3" t="s">
        <v>13</v>
      </c>
      <c r="AF40" s="2">
        <f t="shared" ref="AF40:AF43" si="35">IFERROR(B40/Q40, "N.A.")</f>
        <v>4873.333333333333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4873.333333333333</v>
      </c>
      <c r="AQ40" s="13" t="str">
        <f t="shared" si="30"/>
        <v>N.A.</v>
      </c>
      <c r="AR40" s="14">
        <f t="shared" si="30"/>
        <v>4873.333333333333</v>
      </c>
    </row>
    <row r="41" spans="1:44" ht="15" customHeight="1" thickBot="1" x14ac:dyDescent="0.3">
      <c r="A41" s="3" t="s">
        <v>14</v>
      </c>
      <c r="B41" s="2">
        <v>504900</v>
      </c>
      <c r="C41" s="2">
        <v>4242120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504900</v>
      </c>
      <c r="M41" s="13">
        <f t="shared" si="31"/>
        <v>4242120</v>
      </c>
      <c r="N41" s="14">
        <f t="shared" si="32"/>
        <v>4747020</v>
      </c>
      <c r="P41" s="3" t="s">
        <v>14</v>
      </c>
      <c r="Q41" s="2">
        <v>187</v>
      </c>
      <c r="R41" s="2">
        <v>1113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187</v>
      </c>
      <c r="AB41" s="13">
        <f t="shared" si="33"/>
        <v>1113</v>
      </c>
      <c r="AC41" s="14">
        <f t="shared" si="34"/>
        <v>1300</v>
      </c>
      <c r="AE41" s="3" t="s">
        <v>14</v>
      </c>
      <c r="AF41" s="2">
        <f t="shared" si="35"/>
        <v>2700</v>
      </c>
      <c r="AG41" s="2">
        <f t="shared" si="30"/>
        <v>3811.4285714285716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2700</v>
      </c>
      <c r="AQ41" s="13">
        <f t="shared" si="30"/>
        <v>3811.4285714285716</v>
      </c>
      <c r="AR41" s="14">
        <f t="shared" si="30"/>
        <v>3651.5538461538463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7157000</v>
      </c>
      <c r="C43" s="2">
        <v>4242120</v>
      </c>
      <c r="D43" s="2"/>
      <c r="E43" s="2"/>
      <c r="F43" s="2"/>
      <c r="G43" s="2"/>
      <c r="H43" s="2">
        <v>4301720</v>
      </c>
      <c r="I43" s="2"/>
      <c r="J43" s="2"/>
      <c r="K43" s="2"/>
      <c r="L43" s="1">
        <f t="shared" ref="L43" si="36">B43+D43+F43+H43+J43</f>
        <v>11458720</v>
      </c>
      <c r="M43" s="13">
        <f t="shared" ref="M43" si="37">C43+E43+G43+I43+K43</f>
        <v>4242120</v>
      </c>
      <c r="N43" s="21">
        <f t="shared" ref="N43" si="38">L43+M43</f>
        <v>15700840</v>
      </c>
      <c r="P43" s="4" t="s">
        <v>16</v>
      </c>
      <c r="Q43" s="2">
        <v>1552</v>
      </c>
      <c r="R43" s="2">
        <v>1113</v>
      </c>
      <c r="S43" s="2">
        <v>0</v>
      </c>
      <c r="T43" s="2">
        <v>0</v>
      </c>
      <c r="U43" s="2">
        <v>0</v>
      </c>
      <c r="V43" s="2">
        <v>0</v>
      </c>
      <c r="W43" s="2">
        <v>1154</v>
      </c>
      <c r="X43" s="2">
        <v>0</v>
      </c>
      <c r="Y43" s="2">
        <v>0</v>
      </c>
      <c r="Z43" s="2">
        <v>0</v>
      </c>
      <c r="AA43" s="1">
        <f t="shared" ref="AA43" si="39">Q43+S43+U43+W43+Y43</f>
        <v>2706</v>
      </c>
      <c r="AB43" s="13">
        <f t="shared" ref="AB43" si="40">R43+T43+V43+X43+Z43</f>
        <v>1113</v>
      </c>
      <c r="AC43" s="21">
        <f t="shared" ref="AC43" si="41">AA43+AB43</f>
        <v>3819</v>
      </c>
      <c r="AE43" s="4" t="s">
        <v>16</v>
      </c>
      <c r="AF43" s="2">
        <f t="shared" si="35"/>
        <v>4611.4690721649486</v>
      </c>
      <c r="AG43" s="2">
        <f t="shared" si="30"/>
        <v>3811.4285714285716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3727.6603119584056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4234.5602365114564</v>
      </c>
      <c r="AQ43" s="13">
        <f t="shared" ref="AQ43" si="43">IFERROR(M43/AB43, "N.A.")</f>
        <v>3811.4285714285716</v>
      </c>
      <c r="AR43" s="14">
        <f t="shared" ref="AR43" si="44">IFERROR(N43/AC43, "N.A.")</f>
        <v>4111.2437810945275</v>
      </c>
    </row>
    <row r="44" spans="1:44" ht="15" customHeight="1" thickBot="1" x14ac:dyDescent="0.3">
      <c r="A44" s="5" t="s">
        <v>0</v>
      </c>
      <c r="B44" s="44">
        <f>B43+C43</f>
        <v>11399120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4301720</v>
      </c>
      <c r="I44" s="45"/>
      <c r="J44" s="44">
        <f>J43+K43</f>
        <v>0</v>
      </c>
      <c r="K44" s="45"/>
      <c r="L44" s="44">
        <f>L43+M43</f>
        <v>15700840</v>
      </c>
      <c r="M44" s="46"/>
      <c r="N44" s="22">
        <f>B44+D44+F44+H44+J44</f>
        <v>15700840</v>
      </c>
      <c r="P44" s="5" t="s">
        <v>0</v>
      </c>
      <c r="Q44" s="44">
        <f>Q43+R43</f>
        <v>2665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1154</v>
      </c>
      <c r="X44" s="45"/>
      <c r="Y44" s="44">
        <f>Y43+Z43</f>
        <v>0</v>
      </c>
      <c r="Z44" s="45"/>
      <c r="AA44" s="44">
        <f>AA43+AB43</f>
        <v>3819</v>
      </c>
      <c r="AB44" s="46"/>
      <c r="AC44" s="22">
        <f>Q44+S44+U44+W44+Y44</f>
        <v>3819</v>
      </c>
      <c r="AE44" s="5" t="s">
        <v>0</v>
      </c>
      <c r="AF44" s="24">
        <f>IFERROR(B44/Q44,"N.A.")</f>
        <v>4277.3433395872416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3727.6603119584056</v>
      </c>
      <c r="AM44" s="25"/>
      <c r="AN44" s="24" t="str">
        <f>IFERROR(J44/Y44,"N.A.")</f>
        <v>N.A.</v>
      </c>
      <c r="AO44" s="25"/>
      <c r="AP44" s="24">
        <f>IFERROR(L44/AA44,"N.A.")</f>
        <v>4111.2437810945275</v>
      </c>
      <c r="AQ44" s="25"/>
      <c r="AR44" s="16">
        <f>IFERROR(N44/AC44, "N.A.")</f>
        <v>4111.2437810945275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25140332.000000004</v>
      </c>
      <c r="C15" s="2"/>
      <c r="D15" s="2">
        <v>10460589.999999998</v>
      </c>
      <c r="E15" s="2"/>
      <c r="F15" s="2">
        <v>12307364</v>
      </c>
      <c r="G15" s="2"/>
      <c r="H15" s="2">
        <v>61457649.000000007</v>
      </c>
      <c r="I15" s="2"/>
      <c r="J15" s="2">
        <v>0</v>
      </c>
      <c r="K15" s="2"/>
      <c r="L15" s="1">
        <f>B15+D15+F15+H15+J15</f>
        <v>109365935</v>
      </c>
      <c r="M15" s="13">
        <f>C15+E15+G15+I15+K15</f>
        <v>0</v>
      </c>
      <c r="N15" s="14">
        <f>L15+M15</f>
        <v>109365935</v>
      </c>
      <c r="P15" s="3" t="s">
        <v>12</v>
      </c>
      <c r="Q15" s="2">
        <v>5277</v>
      </c>
      <c r="R15" s="2">
        <v>0</v>
      </c>
      <c r="S15" s="2">
        <v>2504</v>
      </c>
      <c r="T15" s="2">
        <v>0</v>
      </c>
      <c r="U15" s="2">
        <v>2414</v>
      </c>
      <c r="V15" s="2">
        <v>0</v>
      </c>
      <c r="W15" s="2">
        <v>17567</v>
      </c>
      <c r="X15" s="2">
        <v>0</v>
      </c>
      <c r="Y15" s="2">
        <v>3965</v>
      </c>
      <c r="Z15" s="2">
        <v>0</v>
      </c>
      <c r="AA15" s="1">
        <f>Q15+S15+U15+W15+Y15</f>
        <v>31727</v>
      </c>
      <c r="AB15" s="13">
        <f>R15+T15+V15+X15+Z15</f>
        <v>0</v>
      </c>
      <c r="AC15" s="14">
        <f>AA15+AB15</f>
        <v>31727</v>
      </c>
      <c r="AE15" s="3" t="s">
        <v>12</v>
      </c>
      <c r="AF15" s="2">
        <f>IFERROR(B15/Q15, "N.A.")</f>
        <v>4764.1334091339786</v>
      </c>
      <c r="AG15" s="2" t="str">
        <f t="shared" ref="AG15:AR19" si="0">IFERROR(C15/R15, "N.A.")</f>
        <v>N.A.</v>
      </c>
      <c r="AH15" s="2">
        <f t="shared" si="0"/>
        <v>4177.5519169329064</v>
      </c>
      <c r="AI15" s="2" t="str">
        <f t="shared" si="0"/>
        <v>N.A.</v>
      </c>
      <c r="AJ15" s="2">
        <f t="shared" si="0"/>
        <v>5098.3280861640433</v>
      </c>
      <c r="AK15" s="2" t="str">
        <f t="shared" si="0"/>
        <v>N.A.</v>
      </c>
      <c r="AL15" s="2">
        <f t="shared" si="0"/>
        <v>3498.4715090795244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3447.0934850442841</v>
      </c>
      <c r="AQ15" s="13" t="str">
        <f t="shared" si="0"/>
        <v>N.A.</v>
      </c>
      <c r="AR15" s="14">
        <f t="shared" si="0"/>
        <v>3447.0934850442841</v>
      </c>
    </row>
    <row r="16" spans="1:44" ht="15" customHeight="1" thickBot="1" x14ac:dyDescent="0.3">
      <c r="A16" s="3" t="s">
        <v>13</v>
      </c>
      <c r="B16" s="2">
        <v>21820520.000000004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21820520.000000004</v>
      </c>
      <c r="M16" s="13">
        <f t="shared" si="1"/>
        <v>0</v>
      </c>
      <c r="N16" s="14">
        <f t="shared" ref="N16:N18" si="2">L16+M16</f>
        <v>21820520.000000004</v>
      </c>
      <c r="P16" s="3" t="s">
        <v>13</v>
      </c>
      <c r="Q16" s="2">
        <v>6129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6129</v>
      </c>
      <c r="AB16" s="13">
        <f t="shared" si="3"/>
        <v>0</v>
      </c>
      <c r="AC16" s="14">
        <f t="shared" ref="AC16:AC18" si="4">AA16+AB16</f>
        <v>6129</v>
      </c>
      <c r="AE16" s="3" t="s">
        <v>13</v>
      </c>
      <c r="AF16" s="2">
        <f t="shared" ref="AF16:AF19" si="5">IFERROR(B16/Q16, "N.A.")</f>
        <v>3560.2088432044384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3560.2088432044384</v>
      </c>
      <c r="AQ16" s="13" t="str">
        <f t="shared" si="0"/>
        <v>N.A.</v>
      </c>
      <c r="AR16" s="14">
        <f t="shared" si="0"/>
        <v>3560.2088432044384</v>
      </c>
    </row>
    <row r="17" spans="1:44" ht="15" customHeight="1" thickBot="1" x14ac:dyDescent="0.3">
      <c r="A17" s="3" t="s">
        <v>14</v>
      </c>
      <c r="B17" s="2">
        <v>79754805.999999985</v>
      </c>
      <c r="C17" s="2">
        <v>415336885.00000006</v>
      </c>
      <c r="D17" s="2">
        <v>18751054</v>
      </c>
      <c r="E17" s="2">
        <v>10330900.000000002</v>
      </c>
      <c r="F17" s="2"/>
      <c r="G17" s="2">
        <v>41478600</v>
      </c>
      <c r="H17" s="2"/>
      <c r="I17" s="2">
        <v>19432210.000000004</v>
      </c>
      <c r="J17" s="2">
        <v>0</v>
      </c>
      <c r="K17" s="2"/>
      <c r="L17" s="1">
        <f t="shared" si="1"/>
        <v>98505859.999999985</v>
      </c>
      <c r="M17" s="13">
        <f t="shared" si="1"/>
        <v>486578595.00000006</v>
      </c>
      <c r="N17" s="14">
        <f t="shared" si="2"/>
        <v>585084455</v>
      </c>
      <c r="P17" s="3" t="s">
        <v>14</v>
      </c>
      <c r="Q17" s="2">
        <v>14878</v>
      </c>
      <c r="R17" s="2">
        <v>57032</v>
      </c>
      <c r="S17" s="2">
        <v>2699</v>
      </c>
      <c r="T17" s="2">
        <v>619</v>
      </c>
      <c r="U17" s="2">
        <v>0</v>
      </c>
      <c r="V17" s="2">
        <v>3776</v>
      </c>
      <c r="W17" s="2">
        <v>0</v>
      </c>
      <c r="X17" s="2">
        <v>3710</v>
      </c>
      <c r="Y17" s="2">
        <v>2613</v>
      </c>
      <c r="Z17" s="2">
        <v>0</v>
      </c>
      <c r="AA17" s="1">
        <f t="shared" si="3"/>
        <v>20190</v>
      </c>
      <c r="AB17" s="13">
        <f t="shared" si="3"/>
        <v>65137</v>
      </c>
      <c r="AC17" s="14">
        <f t="shared" si="4"/>
        <v>85327</v>
      </c>
      <c r="AE17" s="3" t="s">
        <v>14</v>
      </c>
      <c r="AF17" s="2">
        <f t="shared" si="5"/>
        <v>5360.5865035623056</v>
      </c>
      <c r="AG17" s="2">
        <f t="shared" si="0"/>
        <v>7282.5235832515091</v>
      </c>
      <c r="AH17" s="2">
        <f t="shared" si="0"/>
        <v>6947.4079288625417</v>
      </c>
      <c r="AI17" s="2">
        <f t="shared" si="0"/>
        <v>16689.660743134089</v>
      </c>
      <c r="AJ17" s="2" t="str">
        <f t="shared" si="0"/>
        <v>N.A.</v>
      </c>
      <c r="AK17" s="2">
        <f t="shared" si="0"/>
        <v>10984.798728813559</v>
      </c>
      <c r="AL17" s="2" t="str">
        <f t="shared" si="0"/>
        <v>N.A.</v>
      </c>
      <c r="AM17" s="2">
        <f t="shared" si="0"/>
        <v>5237.7924528301901</v>
      </c>
      <c r="AN17" s="2">
        <f t="shared" si="0"/>
        <v>0</v>
      </c>
      <c r="AO17" s="2" t="str">
        <f t="shared" si="0"/>
        <v>N.A.</v>
      </c>
      <c r="AP17" s="15">
        <f t="shared" si="0"/>
        <v>4878.943041109459</v>
      </c>
      <c r="AQ17" s="13">
        <f t="shared" si="0"/>
        <v>7470.0799085005456</v>
      </c>
      <c r="AR17" s="14">
        <f t="shared" si="0"/>
        <v>6856.9673725784332</v>
      </c>
    </row>
    <row r="18" spans="1:44" ht="15" customHeight="1" thickBot="1" x14ac:dyDescent="0.3">
      <c r="A18" s="3" t="s">
        <v>15</v>
      </c>
      <c r="B18" s="2">
        <v>3085495.9999999995</v>
      </c>
      <c r="C18" s="2"/>
      <c r="D18" s="2"/>
      <c r="E18" s="2"/>
      <c r="F18" s="2"/>
      <c r="G18" s="2">
        <v>992000</v>
      </c>
      <c r="H18" s="2">
        <v>671015.99999999988</v>
      </c>
      <c r="I18" s="2"/>
      <c r="J18" s="2">
        <v>0</v>
      </c>
      <c r="K18" s="2"/>
      <c r="L18" s="1">
        <f t="shared" si="1"/>
        <v>3756511.9999999995</v>
      </c>
      <c r="M18" s="13">
        <f t="shared" si="1"/>
        <v>992000</v>
      </c>
      <c r="N18" s="14">
        <f t="shared" si="2"/>
        <v>4748512</v>
      </c>
      <c r="P18" s="3" t="s">
        <v>15</v>
      </c>
      <c r="Q18" s="2">
        <v>772</v>
      </c>
      <c r="R18" s="2">
        <v>0</v>
      </c>
      <c r="S18" s="2">
        <v>0</v>
      </c>
      <c r="T18" s="2">
        <v>0</v>
      </c>
      <c r="U18" s="2">
        <v>0</v>
      </c>
      <c r="V18" s="2">
        <v>326</v>
      </c>
      <c r="W18" s="2">
        <v>1004</v>
      </c>
      <c r="X18" s="2">
        <v>0</v>
      </c>
      <c r="Y18" s="2">
        <v>396</v>
      </c>
      <c r="Z18" s="2">
        <v>0</v>
      </c>
      <c r="AA18" s="1">
        <f t="shared" si="3"/>
        <v>2172</v>
      </c>
      <c r="AB18" s="13">
        <f t="shared" si="3"/>
        <v>326</v>
      </c>
      <c r="AC18" s="21">
        <f t="shared" si="4"/>
        <v>2498</v>
      </c>
      <c r="AE18" s="3" t="s">
        <v>15</v>
      </c>
      <c r="AF18" s="2">
        <f t="shared" si="5"/>
        <v>3996.7564766839373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3042.9447852760736</v>
      </c>
      <c r="AL18" s="2">
        <f t="shared" si="0"/>
        <v>668.34262948207163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1729.5174953959481</v>
      </c>
      <c r="AQ18" s="13">
        <f t="shared" si="0"/>
        <v>3042.9447852760736</v>
      </c>
      <c r="AR18" s="14">
        <f t="shared" si="0"/>
        <v>1900.9255404323458</v>
      </c>
    </row>
    <row r="19" spans="1:44" ht="15" customHeight="1" thickBot="1" x14ac:dyDescent="0.3">
      <c r="A19" s="4" t="s">
        <v>16</v>
      </c>
      <c r="B19" s="2">
        <v>129801153.99999999</v>
      </c>
      <c r="C19" s="2">
        <v>415336885.00000006</v>
      </c>
      <c r="D19" s="2">
        <v>29211643.999999996</v>
      </c>
      <c r="E19" s="2">
        <v>10330900.000000002</v>
      </c>
      <c r="F19" s="2">
        <v>12307364</v>
      </c>
      <c r="G19" s="2">
        <v>42470600.000000007</v>
      </c>
      <c r="H19" s="2">
        <v>62128665.000000007</v>
      </c>
      <c r="I19" s="2">
        <v>19432210.000000004</v>
      </c>
      <c r="J19" s="2">
        <v>0</v>
      </c>
      <c r="K19" s="2"/>
      <c r="L19" s="1">
        <f t="shared" ref="L19" si="6">B19+D19+F19+H19+J19</f>
        <v>233448826.99999997</v>
      </c>
      <c r="M19" s="13">
        <f t="shared" ref="M19" si="7">C19+E19+G19+I19+K19</f>
        <v>487570595.00000006</v>
      </c>
      <c r="N19" s="21">
        <f t="shared" ref="N19" si="8">L19+M19</f>
        <v>721019422</v>
      </c>
      <c r="P19" s="4" t="s">
        <v>16</v>
      </c>
      <c r="Q19" s="2">
        <v>27056</v>
      </c>
      <c r="R19" s="2">
        <v>57032</v>
      </c>
      <c r="S19" s="2">
        <v>5203</v>
      </c>
      <c r="T19" s="2">
        <v>619</v>
      </c>
      <c r="U19" s="2">
        <v>2414</v>
      </c>
      <c r="V19" s="2">
        <v>4102</v>
      </c>
      <c r="W19" s="2">
        <v>18571</v>
      </c>
      <c r="X19" s="2">
        <v>3710</v>
      </c>
      <c r="Y19" s="2">
        <v>6974</v>
      </c>
      <c r="Z19" s="2">
        <v>0</v>
      </c>
      <c r="AA19" s="1">
        <f t="shared" ref="AA19" si="9">Q19+S19+U19+W19+Y19</f>
        <v>60218</v>
      </c>
      <c r="AB19" s="13">
        <f t="shared" ref="AB19" si="10">R19+T19+V19+X19+Z19</f>
        <v>65463</v>
      </c>
      <c r="AC19" s="14">
        <f t="shared" ref="AC19" si="11">AA19+AB19</f>
        <v>125681</v>
      </c>
      <c r="AE19" s="4" t="s">
        <v>16</v>
      </c>
      <c r="AF19" s="2">
        <f t="shared" si="5"/>
        <v>4797.4997782377286</v>
      </c>
      <c r="AG19" s="2">
        <f t="shared" si="0"/>
        <v>7282.5235832515091</v>
      </c>
      <c r="AH19" s="2">
        <f t="shared" si="0"/>
        <v>5614.3847780126844</v>
      </c>
      <c r="AI19" s="2">
        <f t="shared" si="0"/>
        <v>16689.660743134089</v>
      </c>
      <c r="AJ19" s="2">
        <f t="shared" si="0"/>
        <v>5098.3280861640433</v>
      </c>
      <c r="AK19" s="2">
        <f t="shared" si="0"/>
        <v>10353.632374451488</v>
      </c>
      <c r="AL19" s="2">
        <f t="shared" si="0"/>
        <v>3345.4668569274681</v>
      </c>
      <c r="AM19" s="2">
        <f t="shared" si="0"/>
        <v>5237.7924528301901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3876.7283370420801</v>
      </c>
      <c r="AQ19" s="13">
        <f t="shared" ref="AQ19" si="13">IFERROR(M19/AB19, "N.A.")</f>
        <v>7448.0331637719028</v>
      </c>
      <c r="AR19" s="14">
        <f t="shared" ref="AR19" si="14">IFERROR(N19/AC19, "N.A.")</f>
        <v>5736.9007407643157</v>
      </c>
    </row>
    <row r="20" spans="1:44" ht="15" customHeight="1" thickBot="1" x14ac:dyDescent="0.3">
      <c r="A20" s="5" t="s">
        <v>0</v>
      </c>
      <c r="B20" s="44">
        <f>B19+C19</f>
        <v>545138039</v>
      </c>
      <c r="C20" s="45"/>
      <c r="D20" s="44">
        <f>D19+E19</f>
        <v>39542544</v>
      </c>
      <c r="E20" s="45"/>
      <c r="F20" s="44">
        <f>F19+G19</f>
        <v>54777964.000000007</v>
      </c>
      <c r="G20" s="45"/>
      <c r="H20" s="44">
        <f>H19+I19</f>
        <v>81560875.000000015</v>
      </c>
      <c r="I20" s="45"/>
      <c r="J20" s="44">
        <f>J19+K19</f>
        <v>0</v>
      </c>
      <c r="K20" s="45"/>
      <c r="L20" s="44">
        <f>L19+M19</f>
        <v>721019422</v>
      </c>
      <c r="M20" s="46"/>
      <c r="N20" s="22">
        <f>B20+D20+F20+H20+J20</f>
        <v>721019422</v>
      </c>
      <c r="P20" s="5" t="s">
        <v>0</v>
      </c>
      <c r="Q20" s="44">
        <f>Q19+R19</f>
        <v>84088</v>
      </c>
      <c r="R20" s="45"/>
      <c r="S20" s="44">
        <f>S19+T19</f>
        <v>5822</v>
      </c>
      <c r="T20" s="45"/>
      <c r="U20" s="44">
        <f>U19+V19</f>
        <v>6516</v>
      </c>
      <c r="V20" s="45"/>
      <c r="W20" s="44">
        <f>W19+X19</f>
        <v>22281</v>
      </c>
      <c r="X20" s="45"/>
      <c r="Y20" s="44">
        <f>Y19+Z19</f>
        <v>6974</v>
      </c>
      <c r="Z20" s="45"/>
      <c r="AA20" s="44">
        <f>AA19+AB19</f>
        <v>125681</v>
      </c>
      <c r="AB20" s="45"/>
      <c r="AC20" s="23">
        <f>Q20+S20+U20+W20+Y20</f>
        <v>125681</v>
      </c>
      <c r="AE20" s="5" t="s">
        <v>0</v>
      </c>
      <c r="AF20" s="24">
        <f>IFERROR(B20/Q20,"N.A.")</f>
        <v>6482.9469008657597</v>
      </c>
      <c r="AG20" s="25"/>
      <c r="AH20" s="24">
        <f>IFERROR(D20/S20,"N.A.")</f>
        <v>6791.9175541051181</v>
      </c>
      <c r="AI20" s="25"/>
      <c r="AJ20" s="24">
        <f>IFERROR(F20/U20,"N.A.")</f>
        <v>8406.6856967464719</v>
      </c>
      <c r="AK20" s="25"/>
      <c r="AL20" s="24">
        <f>IFERROR(H20/W20,"N.A.")</f>
        <v>3660.5572012028192</v>
      </c>
      <c r="AM20" s="25"/>
      <c r="AN20" s="24">
        <f>IFERROR(J20/Y20,"N.A.")</f>
        <v>0</v>
      </c>
      <c r="AO20" s="25"/>
      <c r="AP20" s="24">
        <f>IFERROR(L20/AA20,"N.A.")</f>
        <v>5736.9007407643157</v>
      </c>
      <c r="AQ20" s="25"/>
      <c r="AR20" s="16">
        <f>IFERROR(N20/AC20, "N.A.")</f>
        <v>5736.9007407643157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20911932</v>
      </c>
      <c r="C27" s="2"/>
      <c r="D27" s="2">
        <v>10460589.999999998</v>
      </c>
      <c r="E27" s="2"/>
      <c r="F27" s="2">
        <v>11654864</v>
      </c>
      <c r="G27" s="2"/>
      <c r="H27" s="2">
        <v>35410908.999999993</v>
      </c>
      <c r="I27" s="2"/>
      <c r="J27" s="2">
        <v>0</v>
      </c>
      <c r="K27" s="2"/>
      <c r="L27" s="1">
        <f>B27+D27+F27+H27+J27</f>
        <v>78438295</v>
      </c>
      <c r="M27" s="13">
        <f>C27+E27+G27+I27+K27</f>
        <v>0</v>
      </c>
      <c r="N27" s="14">
        <f>L27+M27</f>
        <v>78438295</v>
      </c>
      <c r="P27" s="3" t="s">
        <v>12</v>
      </c>
      <c r="Q27" s="2">
        <v>4056</v>
      </c>
      <c r="R27" s="2">
        <v>0</v>
      </c>
      <c r="S27" s="2">
        <v>2504</v>
      </c>
      <c r="T27" s="2">
        <v>0</v>
      </c>
      <c r="U27" s="2">
        <v>2039</v>
      </c>
      <c r="V27" s="2">
        <v>0</v>
      </c>
      <c r="W27" s="2">
        <v>9739</v>
      </c>
      <c r="X27" s="2">
        <v>0</v>
      </c>
      <c r="Y27" s="2">
        <v>1059</v>
      </c>
      <c r="Z27" s="2">
        <v>0</v>
      </c>
      <c r="AA27" s="1">
        <f>Q27+S27+U27+W27+Y27</f>
        <v>19397</v>
      </c>
      <c r="AB27" s="13">
        <f>R27+T27+V27+X27+Z27</f>
        <v>0</v>
      </c>
      <c r="AC27" s="14">
        <f>AA27+AB27</f>
        <v>19397</v>
      </c>
      <c r="AE27" s="3" t="s">
        <v>12</v>
      </c>
      <c r="AF27" s="2">
        <f>IFERROR(B27/Q27, "N.A.")</f>
        <v>5155.8017751479292</v>
      </c>
      <c r="AG27" s="2" t="str">
        <f t="shared" ref="AG27:AR31" si="15">IFERROR(C27/R27, "N.A.")</f>
        <v>N.A.</v>
      </c>
      <c r="AH27" s="2">
        <f t="shared" si="15"/>
        <v>4177.5519169329064</v>
      </c>
      <c r="AI27" s="2" t="str">
        <f t="shared" si="15"/>
        <v>N.A.</v>
      </c>
      <c r="AJ27" s="2">
        <f t="shared" si="15"/>
        <v>5715.9705738106913</v>
      </c>
      <c r="AK27" s="2" t="str">
        <f t="shared" si="15"/>
        <v>N.A.</v>
      </c>
      <c r="AL27" s="2">
        <f t="shared" si="15"/>
        <v>3635.9902454050716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4043.8364180027838</v>
      </c>
      <c r="AQ27" s="13" t="str">
        <f t="shared" si="15"/>
        <v>N.A.</v>
      </c>
      <c r="AR27" s="14">
        <f t="shared" si="15"/>
        <v>4043.8364180027838</v>
      </c>
    </row>
    <row r="28" spans="1:44" ht="15" customHeight="1" thickBot="1" x14ac:dyDescent="0.3">
      <c r="A28" s="3" t="s">
        <v>13</v>
      </c>
      <c r="B28" s="2">
        <v>7775959.9999999991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7775959.9999999991</v>
      </c>
      <c r="M28" s="13">
        <f t="shared" si="16"/>
        <v>0</v>
      </c>
      <c r="N28" s="14">
        <f t="shared" ref="N28:N30" si="17">L28+M28</f>
        <v>7775959.9999999991</v>
      </c>
      <c r="P28" s="3" t="s">
        <v>13</v>
      </c>
      <c r="Q28" s="2">
        <v>1496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1496</v>
      </c>
      <c r="AB28" s="13">
        <f t="shared" si="18"/>
        <v>0</v>
      </c>
      <c r="AC28" s="14">
        <f t="shared" ref="AC28:AC30" si="19">AA28+AB28</f>
        <v>1496</v>
      </c>
      <c r="AE28" s="3" t="s">
        <v>13</v>
      </c>
      <c r="AF28" s="2">
        <f t="shared" ref="AF28:AF31" si="20">IFERROR(B28/Q28, "N.A.")</f>
        <v>5197.8342245989297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5197.8342245989297</v>
      </c>
      <c r="AQ28" s="13" t="str">
        <f t="shared" si="15"/>
        <v>N.A.</v>
      </c>
      <c r="AR28" s="14">
        <f t="shared" si="15"/>
        <v>5197.8342245989297</v>
      </c>
    </row>
    <row r="29" spans="1:44" ht="15" customHeight="1" thickBot="1" x14ac:dyDescent="0.3">
      <c r="A29" s="3" t="s">
        <v>14</v>
      </c>
      <c r="B29" s="2">
        <v>52513030</v>
      </c>
      <c r="C29" s="2">
        <v>237142620.00000003</v>
      </c>
      <c r="D29" s="2">
        <v>11666804</v>
      </c>
      <c r="E29" s="2">
        <v>10330900.000000002</v>
      </c>
      <c r="F29" s="2"/>
      <c r="G29" s="2">
        <v>32720599.999999996</v>
      </c>
      <c r="H29" s="2"/>
      <c r="I29" s="2">
        <v>7203180</v>
      </c>
      <c r="J29" s="2">
        <v>0</v>
      </c>
      <c r="K29" s="2"/>
      <c r="L29" s="1">
        <f t="shared" si="16"/>
        <v>64179834</v>
      </c>
      <c r="M29" s="13">
        <f t="shared" si="16"/>
        <v>287397300</v>
      </c>
      <c r="N29" s="14">
        <f t="shared" si="17"/>
        <v>351577134</v>
      </c>
      <c r="P29" s="3" t="s">
        <v>14</v>
      </c>
      <c r="Q29" s="2">
        <v>8078</v>
      </c>
      <c r="R29" s="2">
        <v>32300</v>
      </c>
      <c r="S29" s="2">
        <v>1847</v>
      </c>
      <c r="T29" s="2">
        <v>619</v>
      </c>
      <c r="U29" s="2">
        <v>0</v>
      </c>
      <c r="V29" s="2">
        <v>2487</v>
      </c>
      <c r="W29" s="2">
        <v>0</v>
      </c>
      <c r="X29" s="2">
        <v>1291</v>
      </c>
      <c r="Y29" s="2">
        <v>800</v>
      </c>
      <c r="Z29" s="2">
        <v>0</v>
      </c>
      <c r="AA29" s="1">
        <f t="shared" si="18"/>
        <v>10725</v>
      </c>
      <c r="AB29" s="13">
        <f t="shared" si="18"/>
        <v>36697</v>
      </c>
      <c r="AC29" s="14">
        <f t="shared" si="19"/>
        <v>47422</v>
      </c>
      <c r="AE29" s="3" t="s">
        <v>14</v>
      </c>
      <c r="AF29" s="2">
        <f t="shared" si="20"/>
        <v>6500.746471898985</v>
      </c>
      <c r="AG29" s="2">
        <f t="shared" si="15"/>
        <v>7341.8767801857593</v>
      </c>
      <c r="AH29" s="2">
        <f t="shared" si="15"/>
        <v>6316.623714131023</v>
      </c>
      <c r="AI29" s="2">
        <f t="shared" si="15"/>
        <v>16689.660743134089</v>
      </c>
      <c r="AJ29" s="2" t="str">
        <f t="shared" si="15"/>
        <v>N.A.</v>
      </c>
      <c r="AK29" s="2">
        <f t="shared" si="15"/>
        <v>13156.654603940489</v>
      </c>
      <c r="AL29" s="2" t="str">
        <f t="shared" si="15"/>
        <v>N.A.</v>
      </c>
      <c r="AM29" s="2">
        <f t="shared" si="15"/>
        <v>5579.535243996902</v>
      </c>
      <c r="AN29" s="2">
        <f t="shared" si="15"/>
        <v>0</v>
      </c>
      <c r="AO29" s="2" t="str">
        <f t="shared" si="15"/>
        <v>N.A.</v>
      </c>
      <c r="AP29" s="15">
        <f t="shared" si="15"/>
        <v>5984.1337062937064</v>
      </c>
      <c r="AQ29" s="13">
        <f t="shared" si="15"/>
        <v>7831.6292884976974</v>
      </c>
      <c r="AR29" s="14">
        <f t="shared" si="15"/>
        <v>7413.798110581587</v>
      </c>
    </row>
    <row r="30" spans="1:44" ht="15" customHeight="1" thickBot="1" x14ac:dyDescent="0.3">
      <c r="A30" s="3" t="s">
        <v>15</v>
      </c>
      <c r="B30" s="2">
        <v>3085495.9999999995</v>
      </c>
      <c r="C30" s="2"/>
      <c r="D30" s="2"/>
      <c r="E30" s="2"/>
      <c r="F30" s="2"/>
      <c r="G30" s="2">
        <v>992000</v>
      </c>
      <c r="H30" s="2">
        <v>341206</v>
      </c>
      <c r="I30" s="2"/>
      <c r="J30" s="2">
        <v>0</v>
      </c>
      <c r="K30" s="2"/>
      <c r="L30" s="1">
        <f t="shared" si="16"/>
        <v>3426701.9999999995</v>
      </c>
      <c r="M30" s="13">
        <f t="shared" si="16"/>
        <v>992000</v>
      </c>
      <c r="N30" s="14">
        <f t="shared" si="17"/>
        <v>4418702</v>
      </c>
      <c r="P30" s="3" t="s">
        <v>15</v>
      </c>
      <c r="Q30" s="2">
        <v>772</v>
      </c>
      <c r="R30" s="2">
        <v>0</v>
      </c>
      <c r="S30" s="2">
        <v>0</v>
      </c>
      <c r="T30" s="2">
        <v>0</v>
      </c>
      <c r="U30" s="2">
        <v>0</v>
      </c>
      <c r="V30" s="2">
        <v>326</v>
      </c>
      <c r="W30" s="2">
        <v>660</v>
      </c>
      <c r="X30" s="2">
        <v>0</v>
      </c>
      <c r="Y30" s="2">
        <v>396</v>
      </c>
      <c r="Z30" s="2">
        <v>0</v>
      </c>
      <c r="AA30" s="1">
        <f t="shared" si="18"/>
        <v>1828</v>
      </c>
      <c r="AB30" s="13">
        <f t="shared" si="18"/>
        <v>326</v>
      </c>
      <c r="AC30" s="21">
        <f t="shared" si="19"/>
        <v>2154</v>
      </c>
      <c r="AE30" s="3" t="s">
        <v>15</v>
      </c>
      <c r="AF30" s="2">
        <f t="shared" si="20"/>
        <v>3996.7564766839373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3042.9447852760736</v>
      </c>
      <c r="AL30" s="2">
        <f t="shared" si="15"/>
        <v>516.9787878787879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1874.5634573304155</v>
      </c>
      <c r="AQ30" s="13">
        <f t="shared" si="15"/>
        <v>3042.9447852760736</v>
      </c>
      <c r="AR30" s="14">
        <f t="shared" si="15"/>
        <v>2051.3936861652737</v>
      </c>
    </row>
    <row r="31" spans="1:44" ht="15" customHeight="1" thickBot="1" x14ac:dyDescent="0.3">
      <c r="A31" s="4" t="s">
        <v>16</v>
      </c>
      <c r="B31" s="2">
        <v>84286418.000000015</v>
      </c>
      <c r="C31" s="2">
        <v>237142620.00000003</v>
      </c>
      <c r="D31" s="2">
        <v>22127394</v>
      </c>
      <c r="E31" s="2">
        <v>10330900.000000002</v>
      </c>
      <c r="F31" s="2">
        <v>11654864</v>
      </c>
      <c r="G31" s="2">
        <v>33712600</v>
      </c>
      <c r="H31" s="2">
        <v>35752115</v>
      </c>
      <c r="I31" s="2">
        <v>7203180</v>
      </c>
      <c r="J31" s="2">
        <v>0</v>
      </c>
      <c r="K31" s="2"/>
      <c r="L31" s="1">
        <f t="shared" ref="L31" si="21">B31+D31+F31+H31+J31</f>
        <v>153820791</v>
      </c>
      <c r="M31" s="13">
        <f t="shared" ref="M31" si="22">C31+E31+G31+I31+K31</f>
        <v>288389300</v>
      </c>
      <c r="N31" s="21">
        <f t="shared" ref="N31" si="23">L31+M31</f>
        <v>442210091</v>
      </c>
      <c r="P31" s="4" t="s">
        <v>16</v>
      </c>
      <c r="Q31" s="2">
        <v>14402</v>
      </c>
      <c r="R31" s="2">
        <v>32300</v>
      </c>
      <c r="S31" s="2">
        <v>4351</v>
      </c>
      <c r="T31" s="2">
        <v>619</v>
      </c>
      <c r="U31" s="2">
        <v>2039</v>
      </c>
      <c r="V31" s="2">
        <v>2813</v>
      </c>
      <c r="W31" s="2">
        <v>10399</v>
      </c>
      <c r="X31" s="2">
        <v>1291</v>
      </c>
      <c r="Y31" s="2">
        <v>2255</v>
      </c>
      <c r="Z31" s="2">
        <v>0</v>
      </c>
      <c r="AA31" s="1">
        <f t="shared" ref="AA31" si="24">Q31+S31+U31+W31+Y31</f>
        <v>33446</v>
      </c>
      <c r="AB31" s="13">
        <f t="shared" ref="AB31" si="25">R31+T31+V31+X31+Z31</f>
        <v>37023</v>
      </c>
      <c r="AC31" s="14">
        <f t="shared" ref="AC31" si="26">AA31+AB31</f>
        <v>70469</v>
      </c>
      <c r="AE31" s="4" t="s">
        <v>16</v>
      </c>
      <c r="AF31" s="2">
        <f t="shared" si="20"/>
        <v>5852.4106374114717</v>
      </c>
      <c r="AG31" s="2">
        <f t="shared" si="15"/>
        <v>7341.8767801857593</v>
      </c>
      <c r="AH31" s="2">
        <f t="shared" si="15"/>
        <v>5085.5881406573199</v>
      </c>
      <c r="AI31" s="2">
        <f t="shared" si="15"/>
        <v>16689.660743134089</v>
      </c>
      <c r="AJ31" s="2">
        <f t="shared" si="15"/>
        <v>5715.9705738106913</v>
      </c>
      <c r="AK31" s="2">
        <f t="shared" si="15"/>
        <v>11984.571631709918</v>
      </c>
      <c r="AL31" s="2">
        <f t="shared" si="15"/>
        <v>3438.0339455716894</v>
      </c>
      <c r="AM31" s="2">
        <f t="shared" si="15"/>
        <v>5579.535243996902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4599.0788435089398</v>
      </c>
      <c r="AQ31" s="13">
        <f t="shared" ref="AQ31" si="28">IFERROR(M31/AB31, "N.A.")</f>
        <v>7789.4633065931985</v>
      </c>
      <c r="AR31" s="14">
        <f t="shared" ref="AR31" si="29">IFERROR(N31/AC31, "N.A.")</f>
        <v>6275.2428869431951</v>
      </c>
    </row>
    <row r="32" spans="1:44" ht="15" customHeight="1" thickBot="1" x14ac:dyDescent="0.3">
      <c r="A32" s="5" t="s">
        <v>0</v>
      </c>
      <c r="B32" s="44">
        <f>B31+C31</f>
        <v>321429038.00000006</v>
      </c>
      <c r="C32" s="45"/>
      <c r="D32" s="44">
        <f>D31+E31</f>
        <v>32458294</v>
      </c>
      <c r="E32" s="45"/>
      <c r="F32" s="44">
        <f>F31+G31</f>
        <v>45367464</v>
      </c>
      <c r="G32" s="45"/>
      <c r="H32" s="44">
        <f>H31+I31</f>
        <v>42955295</v>
      </c>
      <c r="I32" s="45"/>
      <c r="J32" s="44">
        <f>J31+K31</f>
        <v>0</v>
      </c>
      <c r="K32" s="45"/>
      <c r="L32" s="44">
        <f>L31+M31</f>
        <v>442210091</v>
      </c>
      <c r="M32" s="46"/>
      <c r="N32" s="22">
        <f>B32+D32+F32+H32+J32</f>
        <v>442210091.00000006</v>
      </c>
      <c r="P32" s="5" t="s">
        <v>0</v>
      </c>
      <c r="Q32" s="44">
        <f>Q31+R31</f>
        <v>46702</v>
      </c>
      <c r="R32" s="45"/>
      <c r="S32" s="44">
        <f>S31+T31</f>
        <v>4970</v>
      </c>
      <c r="T32" s="45"/>
      <c r="U32" s="44">
        <f>U31+V31</f>
        <v>4852</v>
      </c>
      <c r="V32" s="45"/>
      <c r="W32" s="44">
        <f>W31+X31</f>
        <v>11690</v>
      </c>
      <c r="X32" s="45"/>
      <c r="Y32" s="44">
        <f>Y31+Z31</f>
        <v>2255</v>
      </c>
      <c r="Z32" s="45"/>
      <c r="AA32" s="44">
        <f>AA31+AB31</f>
        <v>70469</v>
      </c>
      <c r="AB32" s="45"/>
      <c r="AC32" s="23">
        <f>Q32+S32+U32+W32+Y32</f>
        <v>70469</v>
      </c>
      <c r="AE32" s="5" t="s">
        <v>0</v>
      </c>
      <c r="AF32" s="24">
        <f>IFERROR(B32/Q32,"N.A.")</f>
        <v>6882.5540233822976</v>
      </c>
      <c r="AG32" s="25"/>
      <c r="AH32" s="24">
        <f>IFERROR(D32/S32,"N.A.")</f>
        <v>6530.8438631790741</v>
      </c>
      <c r="AI32" s="25"/>
      <c r="AJ32" s="24">
        <f>IFERROR(F32/U32,"N.A.")</f>
        <v>9350.2605111294306</v>
      </c>
      <c r="AK32" s="25"/>
      <c r="AL32" s="24">
        <f>IFERROR(H32/W32,"N.A.")</f>
        <v>3674.533361847733</v>
      </c>
      <c r="AM32" s="25"/>
      <c r="AN32" s="24">
        <f>IFERROR(J32/Y32,"N.A.")</f>
        <v>0</v>
      </c>
      <c r="AO32" s="25"/>
      <c r="AP32" s="24">
        <f>IFERROR(L32/AA32,"N.A.")</f>
        <v>6275.2428869431951</v>
      </c>
      <c r="AQ32" s="25"/>
      <c r="AR32" s="16">
        <f>IFERROR(N32/AC32, "N.A.")</f>
        <v>6275.242886943196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4228400</v>
      </c>
      <c r="C39" s="2"/>
      <c r="D39" s="2"/>
      <c r="E39" s="2"/>
      <c r="F39" s="2">
        <v>652500</v>
      </c>
      <c r="G39" s="2"/>
      <c r="H39" s="2">
        <v>26046740.000000004</v>
      </c>
      <c r="I39" s="2"/>
      <c r="J39" s="2">
        <v>0</v>
      </c>
      <c r="K39" s="2"/>
      <c r="L39" s="1">
        <f>B39+D39+F39+H39+J39</f>
        <v>30927640.000000004</v>
      </c>
      <c r="M39" s="13">
        <f>C39+E39+G39+I39+K39</f>
        <v>0</v>
      </c>
      <c r="N39" s="14">
        <f>L39+M39</f>
        <v>30927640.000000004</v>
      </c>
      <c r="P39" s="3" t="s">
        <v>12</v>
      </c>
      <c r="Q39" s="2">
        <v>1221</v>
      </c>
      <c r="R39" s="2">
        <v>0</v>
      </c>
      <c r="S39" s="2">
        <v>0</v>
      </c>
      <c r="T39" s="2">
        <v>0</v>
      </c>
      <c r="U39" s="2">
        <v>375</v>
      </c>
      <c r="V39" s="2">
        <v>0</v>
      </c>
      <c r="W39" s="2">
        <v>7828</v>
      </c>
      <c r="X39" s="2">
        <v>0</v>
      </c>
      <c r="Y39" s="2">
        <v>2906</v>
      </c>
      <c r="Z39" s="2">
        <v>0</v>
      </c>
      <c r="AA39" s="1">
        <f>Q39+S39+U39+W39+Y39</f>
        <v>12330</v>
      </c>
      <c r="AB39" s="13">
        <f>R39+T39+V39+X39+Z39</f>
        <v>0</v>
      </c>
      <c r="AC39" s="14">
        <f>AA39+AB39</f>
        <v>12330</v>
      </c>
      <c r="AE39" s="3" t="s">
        <v>12</v>
      </c>
      <c r="AF39" s="2">
        <f>IFERROR(B39/Q39, "N.A.")</f>
        <v>3463.0630630630631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1740</v>
      </c>
      <c r="AK39" s="2" t="str">
        <f t="shared" si="30"/>
        <v>N.A.</v>
      </c>
      <c r="AL39" s="2">
        <f t="shared" si="30"/>
        <v>3327.3811957077164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2508.3244120032446</v>
      </c>
      <c r="AQ39" s="13" t="str">
        <f t="shared" si="30"/>
        <v>N.A.</v>
      </c>
      <c r="AR39" s="14">
        <f t="shared" si="30"/>
        <v>2508.3244120032446</v>
      </c>
    </row>
    <row r="40" spans="1:44" ht="15" customHeight="1" thickBot="1" x14ac:dyDescent="0.3">
      <c r="A40" s="3" t="s">
        <v>13</v>
      </c>
      <c r="B40" s="2">
        <v>14044560.000000002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14044560.000000002</v>
      </c>
      <c r="M40" s="13">
        <f t="shared" si="31"/>
        <v>0</v>
      </c>
      <c r="N40" s="14">
        <f t="shared" ref="N40:N42" si="32">L40+M40</f>
        <v>14044560.000000002</v>
      </c>
      <c r="P40" s="3" t="s">
        <v>13</v>
      </c>
      <c r="Q40" s="2">
        <v>4633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4633</v>
      </c>
      <c r="AB40" s="13">
        <f t="shared" si="33"/>
        <v>0</v>
      </c>
      <c r="AC40" s="14">
        <f t="shared" ref="AC40:AC42" si="34">AA40+AB40</f>
        <v>4633</v>
      </c>
      <c r="AE40" s="3" t="s">
        <v>13</v>
      </c>
      <c r="AF40" s="2">
        <f t="shared" ref="AF40:AF43" si="35">IFERROR(B40/Q40, "N.A.")</f>
        <v>3031.4180876322043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3031.4180876322043</v>
      </c>
      <c r="AQ40" s="13" t="str">
        <f t="shared" si="30"/>
        <v>N.A.</v>
      </c>
      <c r="AR40" s="14">
        <f t="shared" si="30"/>
        <v>3031.4180876322043</v>
      </c>
    </row>
    <row r="41" spans="1:44" ht="15" customHeight="1" thickBot="1" x14ac:dyDescent="0.3">
      <c r="A41" s="3" t="s">
        <v>14</v>
      </c>
      <c r="B41" s="2">
        <v>27241776</v>
      </c>
      <c r="C41" s="2">
        <v>178194265.00000006</v>
      </c>
      <c r="D41" s="2">
        <v>7084250</v>
      </c>
      <c r="E41" s="2"/>
      <c r="F41" s="2"/>
      <c r="G41" s="2">
        <v>8758000</v>
      </c>
      <c r="H41" s="2"/>
      <c r="I41" s="2">
        <v>12229030</v>
      </c>
      <c r="J41" s="2">
        <v>0</v>
      </c>
      <c r="K41" s="2"/>
      <c r="L41" s="1">
        <f t="shared" si="31"/>
        <v>34326026</v>
      </c>
      <c r="M41" s="13">
        <f t="shared" si="31"/>
        <v>199181295.00000006</v>
      </c>
      <c r="N41" s="14">
        <f t="shared" si="32"/>
        <v>233507321.00000006</v>
      </c>
      <c r="P41" s="3" t="s">
        <v>14</v>
      </c>
      <c r="Q41" s="2">
        <v>6800</v>
      </c>
      <c r="R41" s="2">
        <v>24732</v>
      </c>
      <c r="S41" s="2">
        <v>852</v>
      </c>
      <c r="T41" s="2">
        <v>0</v>
      </c>
      <c r="U41" s="2">
        <v>0</v>
      </c>
      <c r="V41" s="2">
        <v>1289</v>
      </c>
      <c r="W41" s="2">
        <v>0</v>
      </c>
      <c r="X41" s="2">
        <v>2419</v>
      </c>
      <c r="Y41" s="2">
        <v>1813</v>
      </c>
      <c r="Z41" s="2">
        <v>0</v>
      </c>
      <c r="AA41" s="1">
        <f t="shared" si="33"/>
        <v>9465</v>
      </c>
      <c r="AB41" s="13">
        <f t="shared" si="33"/>
        <v>28440</v>
      </c>
      <c r="AC41" s="14">
        <f t="shared" si="34"/>
        <v>37905</v>
      </c>
      <c r="AE41" s="3" t="s">
        <v>14</v>
      </c>
      <c r="AF41" s="2">
        <f t="shared" si="35"/>
        <v>4006.1435294117646</v>
      </c>
      <c r="AG41" s="2">
        <f t="shared" si="30"/>
        <v>7205.0082888565448</v>
      </c>
      <c r="AH41" s="2">
        <f t="shared" si="30"/>
        <v>8314.8474178403758</v>
      </c>
      <c r="AI41" s="2" t="str">
        <f t="shared" si="30"/>
        <v>N.A.</v>
      </c>
      <c r="AJ41" s="2" t="str">
        <f t="shared" si="30"/>
        <v>N.A.</v>
      </c>
      <c r="AK41" s="2">
        <f t="shared" si="30"/>
        <v>6794.4142746314974</v>
      </c>
      <c r="AL41" s="2" t="str">
        <f t="shared" si="30"/>
        <v>N.A.</v>
      </c>
      <c r="AM41" s="2">
        <f t="shared" si="30"/>
        <v>5055.4071930549817</v>
      </c>
      <c r="AN41" s="2">
        <f t="shared" si="30"/>
        <v>0</v>
      </c>
      <c r="AO41" s="2" t="str">
        <f t="shared" si="30"/>
        <v>N.A.</v>
      </c>
      <c r="AP41" s="15">
        <f t="shared" si="30"/>
        <v>3626.6271526677233</v>
      </c>
      <c r="AQ41" s="13">
        <f t="shared" si="30"/>
        <v>7003.5617088607614</v>
      </c>
      <c r="AR41" s="14">
        <f t="shared" si="30"/>
        <v>6160.3303258145379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329810</v>
      </c>
      <c r="I42" s="2"/>
      <c r="J42" s="2"/>
      <c r="K42" s="2"/>
      <c r="L42" s="1">
        <f t="shared" si="31"/>
        <v>329810</v>
      </c>
      <c r="M42" s="13">
        <f t="shared" si="31"/>
        <v>0</v>
      </c>
      <c r="N42" s="14">
        <f t="shared" si="32"/>
        <v>329810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344</v>
      </c>
      <c r="X42" s="2">
        <v>0</v>
      </c>
      <c r="Y42" s="2">
        <v>0</v>
      </c>
      <c r="Z42" s="2">
        <v>0</v>
      </c>
      <c r="AA42" s="1">
        <f t="shared" si="33"/>
        <v>344</v>
      </c>
      <c r="AB42" s="13">
        <f t="shared" si="33"/>
        <v>0</v>
      </c>
      <c r="AC42" s="14">
        <f t="shared" si="34"/>
        <v>344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958.75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958.75</v>
      </c>
      <c r="AQ42" s="13" t="str">
        <f t="shared" si="30"/>
        <v>N.A.</v>
      </c>
      <c r="AR42" s="14">
        <f t="shared" si="30"/>
        <v>958.75</v>
      </c>
    </row>
    <row r="43" spans="1:44" ht="15" customHeight="1" thickBot="1" x14ac:dyDescent="0.3">
      <c r="A43" s="4" t="s">
        <v>16</v>
      </c>
      <c r="B43" s="2">
        <v>45514735.999999985</v>
      </c>
      <c r="C43" s="2">
        <v>178194265.00000006</v>
      </c>
      <c r="D43" s="2">
        <v>7084250</v>
      </c>
      <c r="E43" s="2"/>
      <c r="F43" s="2">
        <v>652500</v>
      </c>
      <c r="G43" s="2">
        <v>8758000</v>
      </c>
      <c r="H43" s="2">
        <v>26376550.000000011</v>
      </c>
      <c r="I43" s="2">
        <v>12229030</v>
      </c>
      <c r="J43" s="2">
        <v>0</v>
      </c>
      <c r="K43" s="2"/>
      <c r="L43" s="1">
        <f t="shared" ref="L43" si="36">B43+D43+F43+H43+J43</f>
        <v>79628036</v>
      </c>
      <c r="M43" s="13">
        <f t="shared" ref="M43" si="37">C43+E43+G43+I43+K43</f>
        <v>199181295.00000006</v>
      </c>
      <c r="N43" s="21">
        <f t="shared" ref="N43" si="38">L43+M43</f>
        <v>278809331.00000006</v>
      </c>
      <c r="P43" s="4" t="s">
        <v>16</v>
      </c>
      <c r="Q43" s="2">
        <v>12654</v>
      </c>
      <c r="R43" s="2">
        <v>24732</v>
      </c>
      <c r="S43" s="2">
        <v>852</v>
      </c>
      <c r="T43" s="2">
        <v>0</v>
      </c>
      <c r="U43" s="2">
        <v>375</v>
      </c>
      <c r="V43" s="2">
        <v>1289</v>
      </c>
      <c r="W43" s="2">
        <v>8172</v>
      </c>
      <c r="X43" s="2">
        <v>2419</v>
      </c>
      <c r="Y43" s="2">
        <v>4719</v>
      </c>
      <c r="Z43" s="2">
        <v>0</v>
      </c>
      <c r="AA43" s="1">
        <f t="shared" ref="AA43" si="39">Q43+S43+U43+W43+Y43</f>
        <v>26772</v>
      </c>
      <c r="AB43" s="13">
        <f t="shared" ref="AB43" si="40">R43+T43+V43+X43+Z43</f>
        <v>28440</v>
      </c>
      <c r="AC43" s="21">
        <f t="shared" ref="AC43" si="41">AA43+AB43</f>
        <v>55212</v>
      </c>
      <c r="AE43" s="4" t="s">
        <v>16</v>
      </c>
      <c r="AF43" s="2">
        <f t="shared" si="35"/>
        <v>3596.8654970760222</v>
      </c>
      <c r="AG43" s="2">
        <f t="shared" si="30"/>
        <v>7205.0082888565448</v>
      </c>
      <c r="AH43" s="2">
        <f t="shared" si="30"/>
        <v>8314.8474178403758</v>
      </c>
      <c r="AI43" s="2" t="str">
        <f t="shared" si="30"/>
        <v>N.A.</v>
      </c>
      <c r="AJ43" s="2">
        <f t="shared" si="30"/>
        <v>1740</v>
      </c>
      <c r="AK43" s="2">
        <f t="shared" si="30"/>
        <v>6794.4142746314974</v>
      </c>
      <c r="AL43" s="2">
        <f t="shared" si="30"/>
        <v>3227.6737640724436</v>
      </c>
      <c r="AM43" s="2">
        <f t="shared" si="30"/>
        <v>5055.4071930549817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2974.3028537277751</v>
      </c>
      <c r="AQ43" s="13">
        <f t="shared" ref="AQ43" si="43">IFERROR(M43/AB43, "N.A.")</f>
        <v>7003.5617088607614</v>
      </c>
      <c r="AR43" s="14">
        <f t="shared" ref="AR43" si="44">IFERROR(N43/AC43, "N.A.")</f>
        <v>5049.7958958197505</v>
      </c>
    </row>
    <row r="44" spans="1:44" ht="15" customHeight="1" thickBot="1" x14ac:dyDescent="0.3">
      <c r="A44" s="5" t="s">
        <v>0</v>
      </c>
      <c r="B44" s="44">
        <f>B43+C43</f>
        <v>223709001.00000006</v>
      </c>
      <c r="C44" s="45"/>
      <c r="D44" s="44">
        <f>D43+E43</f>
        <v>7084250</v>
      </c>
      <c r="E44" s="45"/>
      <c r="F44" s="44">
        <f>F43+G43</f>
        <v>9410500</v>
      </c>
      <c r="G44" s="45"/>
      <c r="H44" s="44">
        <f>H43+I43</f>
        <v>38605580.000000015</v>
      </c>
      <c r="I44" s="45"/>
      <c r="J44" s="44">
        <f>J43+K43</f>
        <v>0</v>
      </c>
      <c r="K44" s="45"/>
      <c r="L44" s="44">
        <f>L43+M43</f>
        <v>278809331.00000006</v>
      </c>
      <c r="M44" s="46"/>
      <c r="N44" s="22">
        <f>B44+D44+F44+H44+J44</f>
        <v>278809331.00000006</v>
      </c>
      <c r="P44" s="5" t="s">
        <v>0</v>
      </c>
      <c r="Q44" s="44">
        <f>Q43+R43</f>
        <v>37386</v>
      </c>
      <c r="R44" s="45"/>
      <c r="S44" s="44">
        <f>S43+T43</f>
        <v>852</v>
      </c>
      <c r="T44" s="45"/>
      <c r="U44" s="44">
        <f>U43+V43</f>
        <v>1664</v>
      </c>
      <c r="V44" s="45"/>
      <c r="W44" s="44">
        <f>W43+X43</f>
        <v>10591</v>
      </c>
      <c r="X44" s="45"/>
      <c r="Y44" s="44">
        <f>Y43+Z43</f>
        <v>4719</v>
      </c>
      <c r="Z44" s="45"/>
      <c r="AA44" s="44">
        <f>AA43+AB43</f>
        <v>55212</v>
      </c>
      <c r="AB44" s="46"/>
      <c r="AC44" s="22">
        <f>Q44+S44+U44+W44+Y44</f>
        <v>55212</v>
      </c>
      <c r="AE44" s="5" t="s">
        <v>0</v>
      </c>
      <c r="AF44" s="24">
        <f>IFERROR(B44/Q44,"N.A.")</f>
        <v>5983.7640025678074</v>
      </c>
      <c r="AG44" s="25"/>
      <c r="AH44" s="24">
        <f>IFERROR(D44/S44,"N.A.")</f>
        <v>8314.8474178403758</v>
      </c>
      <c r="AI44" s="25"/>
      <c r="AJ44" s="24">
        <f>IFERROR(F44/U44,"N.A.")</f>
        <v>5655.3485576923076</v>
      </c>
      <c r="AK44" s="25"/>
      <c r="AL44" s="24">
        <f>IFERROR(H44/W44,"N.A.")</f>
        <v>3645.1307714096888</v>
      </c>
      <c r="AM44" s="25"/>
      <c r="AN44" s="24">
        <f>IFERROR(J44/Y44,"N.A.")</f>
        <v>0</v>
      </c>
      <c r="AO44" s="25"/>
      <c r="AP44" s="24">
        <f>IFERROR(L44/AA44,"N.A.")</f>
        <v>5049.7958958197505</v>
      </c>
      <c r="AQ44" s="25"/>
      <c r="AR44" s="16">
        <f>IFERROR(N44/AC44, "N.A.")</f>
        <v>5049.7958958197505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110243411</v>
      </c>
      <c r="C15" s="2"/>
      <c r="D15" s="2">
        <v>66106190.000000007</v>
      </c>
      <c r="E15" s="2"/>
      <c r="F15" s="2">
        <v>50365180.000000015</v>
      </c>
      <c r="G15" s="2"/>
      <c r="H15" s="2">
        <v>248844485.99999982</v>
      </c>
      <c r="I15" s="2"/>
      <c r="J15" s="2">
        <v>0</v>
      </c>
      <c r="K15" s="2"/>
      <c r="L15" s="1">
        <f>B15+D15+F15+H15+J15</f>
        <v>475559266.99999982</v>
      </c>
      <c r="M15" s="13">
        <f>C15+E15+G15+I15+K15</f>
        <v>0</v>
      </c>
      <c r="N15" s="14">
        <f>L15+M15</f>
        <v>475559266.99999982</v>
      </c>
      <c r="P15" s="3" t="s">
        <v>12</v>
      </c>
      <c r="Q15" s="2">
        <v>17625</v>
      </c>
      <c r="R15" s="2">
        <v>0</v>
      </c>
      <c r="S15" s="2">
        <v>8934</v>
      </c>
      <c r="T15" s="2">
        <v>0</v>
      </c>
      <c r="U15" s="2">
        <v>5214</v>
      </c>
      <c r="V15" s="2">
        <v>0</v>
      </c>
      <c r="W15" s="2">
        <v>52058</v>
      </c>
      <c r="X15" s="2">
        <v>0</v>
      </c>
      <c r="Y15" s="2">
        <v>2867</v>
      </c>
      <c r="Z15" s="2">
        <v>0</v>
      </c>
      <c r="AA15" s="1">
        <f>Q15+S15+U15+W15+Y15</f>
        <v>86698</v>
      </c>
      <c r="AB15" s="13">
        <f>R15+T15+V15+X15+Z15</f>
        <v>0</v>
      </c>
      <c r="AC15" s="14">
        <f>AA15+AB15</f>
        <v>86698</v>
      </c>
      <c r="AE15" s="3" t="s">
        <v>12</v>
      </c>
      <c r="AF15" s="2">
        <f>IFERROR(B15/Q15, "N.A.")</f>
        <v>6254.945304964539</v>
      </c>
      <c r="AG15" s="2" t="str">
        <f t="shared" ref="AG15:AR19" si="0">IFERROR(C15/R15, "N.A.")</f>
        <v>N.A.</v>
      </c>
      <c r="AH15" s="2">
        <f t="shared" si="0"/>
        <v>7399.3944481755098</v>
      </c>
      <c r="AI15" s="2" t="str">
        <f t="shared" si="0"/>
        <v>N.A.</v>
      </c>
      <c r="AJ15" s="2">
        <f t="shared" si="0"/>
        <v>9659.604909858077</v>
      </c>
      <c r="AK15" s="2" t="str">
        <f t="shared" si="0"/>
        <v>N.A.</v>
      </c>
      <c r="AL15" s="2">
        <f t="shared" si="0"/>
        <v>4780.1391909024514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5485.2391866017651</v>
      </c>
      <c r="AQ15" s="13" t="str">
        <f t="shared" si="0"/>
        <v>N.A.</v>
      </c>
      <c r="AR15" s="14">
        <f t="shared" si="0"/>
        <v>5485.2391866017651</v>
      </c>
    </row>
    <row r="16" spans="1:44" ht="15" customHeight="1" thickBot="1" x14ac:dyDescent="0.3">
      <c r="A16" s="3" t="s">
        <v>13</v>
      </c>
      <c r="B16" s="2">
        <v>76583019.999999955</v>
      </c>
      <c r="C16" s="2">
        <v>5075150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76583019.999999955</v>
      </c>
      <c r="M16" s="13">
        <f t="shared" si="1"/>
        <v>5075150</v>
      </c>
      <c r="N16" s="14">
        <f t="shared" ref="N16:N18" si="2">L16+M16</f>
        <v>81658169.999999955</v>
      </c>
      <c r="P16" s="3" t="s">
        <v>13</v>
      </c>
      <c r="Q16" s="2">
        <v>16681</v>
      </c>
      <c r="R16" s="2">
        <v>735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16681</v>
      </c>
      <c r="AB16" s="13">
        <f t="shared" si="3"/>
        <v>735</v>
      </c>
      <c r="AC16" s="14">
        <f t="shared" ref="AC16:AC18" si="4">AA16+AB16</f>
        <v>17416</v>
      </c>
      <c r="AE16" s="3" t="s">
        <v>13</v>
      </c>
      <c r="AF16" s="2">
        <f t="shared" ref="AF16:AF19" si="5">IFERROR(B16/Q16, "N.A.")</f>
        <v>4591.0329116959392</v>
      </c>
      <c r="AG16" s="2">
        <f t="shared" si="0"/>
        <v>6904.9659863945581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4591.0329116959392</v>
      </c>
      <c r="AQ16" s="13">
        <f t="shared" si="0"/>
        <v>6904.9659863945581</v>
      </c>
      <c r="AR16" s="14">
        <f t="shared" si="0"/>
        <v>4688.6868396876407</v>
      </c>
    </row>
    <row r="17" spans="1:44" ht="15" customHeight="1" thickBot="1" x14ac:dyDescent="0.3">
      <c r="A17" s="3" t="s">
        <v>14</v>
      </c>
      <c r="B17" s="2">
        <v>300018597.99999994</v>
      </c>
      <c r="C17" s="2">
        <v>1639986210.999999</v>
      </c>
      <c r="D17" s="2">
        <v>52293445.000000007</v>
      </c>
      <c r="E17" s="2">
        <v>27846599.999999996</v>
      </c>
      <c r="F17" s="2"/>
      <c r="G17" s="2">
        <v>69883470.000000015</v>
      </c>
      <c r="H17" s="2"/>
      <c r="I17" s="2">
        <v>140376960</v>
      </c>
      <c r="J17" s="2">
        <v>0</v>
      </c>
      <c r="K17" s="2"/>
      <c r="L17" s="1">
        <f t="shared" si="1"/>
        <v>352312042.99999994</v>
      </c>
      <c r="M17" s="13">
        <f t="shared" si="1"/>
        <v>1878093240.999999</v>
      </c>
      <c r="N17" s="14">
        <f t="shared" si="2"/>
        <v>2230405283.999999</v>
      </c>
      <c r="P17" s="3" t="s">
        <v>14</v>
      </c>
      <c r="Q17" s="2">
        <v>54730</v>
      </c>
      <c r="R17" s="2">
        <v>254493</v>
      </c>
      <c r="S17" s="2">
        <v>8877</v>
      </c>
      <c r="T17" s="2">
        <v>2404</v>
      </c>
      <c r="U17" s="2">
        <v>0</v>
      </c>
      <c r="V17" s="2">
        <v>8813</v>
      </c>
      <c r="W17" s="2">
        <v>0</v>
      </c>
      <c r="X17" s="2">
        <v>18801</v>
      </c>
      <c r="Y17" s="2">
        <v>4109</v>
      </c>
      <c r="Z17" s="2">
        <v>0</v>
      </c>
      <c r="AA17" s="1">
        <f t="shared" si="3"/>
        <v>67716</v>
      </c>
      <c r="AB17" s="13">
        <f t="shared" si="3"/>
        <v>284511</v>
      </c>
      <c r="AC17" s="14">
        <f t="shared" si="4"/>
        <v>352227</v>
      </c>
      <c r="AE17" s="3" t="s">
        <v>14</v>
      </c>
      <c r="AF17" s="2">
        <f t="shared" si="5"/>
        <v>5481.7942262013512</v>
      </c>
      <c r="AG17" s="2">
        <f t="shared" si="0"/>
        <v>6444.130923050925</v>
      </c>
      <c r="AH17" s="2">
        <f t="shared" si="0"/>
        <v>5890.8916300552</v>
      </c>
      <c r="AI17" s="2">
        <f t="shared" si="0"/>
        <v>11583.444259567386</v>
      </c>
      <c r="AJ17" s="2" t="str">
        <f t="shared" si="0"/>
        <v>N.A.</v>
      </c>
      <c r="AK17" s="2">
        <f t="shared" si="0"/>
        <v>7929.5892431635102</v>
      </c>
      <c r="AL17" s="2" t="str">
        <f t="shared" si="0"/>
        <v>N.A.</v>
      </c>
      <c r="AM17" s="2">
        <f t="shared" si="0"/>
        <v>7466.4624222115845</v>
      </c>
      <c r="AN17" s="2">
        <f t="shared" si="0"/>
        <v>0</v>
      </c>
      <c r="AO17" s="2" t="str">
        <f t="shared" si="0"/>
        <v>N.A.</v>
      </c>
      <c r="AP17" s="15">
        <f t="shared" si="0"/>
        <v>5202.788750073837</v>
      </c>
      <c r="AQ17" s="13">
        <f t="shared" si="0"/>
        <v>6601.1269898176133</v>
      </c>
      <c r="AR17" s="14">
        <f t="shared" si="0"/>
        <v>6332.2950370073813</v>
      </c>
    </row>
    <row r="18" spans="1:44" ht="15" customHeight="1" thickBot="1" x14ac:dyDescent="0.3">
      <c r="A18" s="3" t="s">
        <v>15</v>
      </c>
      <c r="B18" s="2">
        <v>4252760</v>
      </c>
      <c r="C18" s="2"/>
      <c r="D18" s="2">
        <v>872040</v>
      </c>
      <c r="E18" s="2"/>
      <c r="F18" s="2"/>
      <c r="G18" s="2"/>
      <c r="H18" s="2">
        <v>866880</v>
      </c>
      <c r="I18" s="2"/>
      <c r="J18" s="2">
        <v>0</v>
      </c>
      <c r="K18" s="2"/>
      <c r="L18" s="1">
        <f t="shared" si="1"/>
        <v>5991680</v>
      </c>
      <c r="M18" s="13">
        <f t="shared" si="1"/>
        <v>0</v>
      </c>
      <c r="N18" s="14">
        <f t="shared" si="2"/>
        <v>5991680</v>
      </c>
      <c r="P18" s="3" t="s">
        <v>15</v>
      </c>
      <c r="Q18" s="2">
        <v>708</v>
      </c>
      <c r="R18" s="2">
        <v>0</v>
      </c>
      <c r="S18" s="2">
        <v>169</v>
      </c>
      <c r="T18" s="2">
        <v>0</v>
      </c>
      <c r="U18" s="2">
        <v>0</v>
      </c>
      <c r="V18" s="2">
        <v>0</v>
      </c>
      <c r="W18" s="2">
        <v>168</v>
      </c>
      <c r="X18" s="2">
        <v>0</v>
      </c>
      <c r="Y18" s="2">
        <v>151</v>
      </c>
      <c r="Z18" s="2">
        <v>0</v>
      </c>
      <c r="AA18" s="1">
        <f t="shared" si="3"/>
        <v>1196</v>
      </c>
      <c r="AB18" s="13">
        <f t="shared" si="3"/>
        <v>0</v>
      </c>
      <c r="AC18" s="21">
        <f t="shared" si="4"/>
        <v>1196</v>
      </c>
      <c r="AE18" s="3" t="s">
        <v>15</v>
      </c>
      <c r="AF18" s="2">
        <f t="shared" si="5"/>
        <v>6006.7231638418079</v>
      </c>
      <c r="AG18" s="2" t="str">
        <f t="shared" si="0"/>
        <v>N.A.</v>
      </c>
      <c r="AH18" s="2">
        <f t="shared" si="0"/>
        <v>5160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5160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5009.7658862876251</v>
      </c>
      <c r="AQ18" s="13" t="str">
        <f t="shared" si="0"/>
        <v>N.A.</v>
      </c>
      <c r="AR18" s="14">
        <f t="shared" si="0"/>
        <v>5009.7658862876251</v>
      </c>
    </row>
    <row r="19" spans="1:44" ht="15" customHeight="1" thickBot="1" x14ac:dyDescent="0.3">
      <c r="A19" s="4" t="s">
        <v>16</v>
      </c>
      <c r="B19" s="2">
        <v>491097788.99999946</v>
      </c>
      <c r="C19" s="2">
        <v>1645061361.0000007</v>
      </c>
      <c r="D19" s="2">
        <v>119271675.00000001</v>
      </c>
      <c r="E19" s="2">
        <v>27846599.999999996</v>
      </c>
      <c r="F19" s="2">
        <v>50365180.000000015</v>
      </c>
      <c r="G19" s="2">
        <v>69883470.000000015</v>
      </c>
      <c r="H19" s="2">
        <v>249711366.00000012</v>
      </c>
      <c r="I19" s="2">
        <v>140376960</v>
      </c>
      <c r="J19" s="2">
        <v>0</v>
      </c>
      <c r="K19" s="2"/>
      <c r="L19" s="1">
        <f t="shared" ref="L19" si="6">B19+D19+F19+H19+J19</f>
        <v>910446009.99999964</v>
      </c>
      <c r="M19" s="13">
        <f t="shared" ref="M19" si="7">C19+E19+G19+I19+K19</f>
        <v>1883168391.0000007</v>
      </c>
      <c r="N19" s="21">
        <f t="shared" ref="N19" si="8">L19+M19</f>
        <v>2793614401.0000005</v>
      </c>
      <c r="P19" s="4" t="s">
        <v>16</v>
      </c>
      <c r="Q19" s="2">
        <v>89744</v>
      </c>
      <c r="R19" s="2">
        <v>255228</v>
      </c>
      <c r="S19" s="2">
        <v>17980</v>
      </c>
      <c r="T19" s="2">
        <v>2404</v>
      </c>
      <c r="U19" s="2">
        <v>5214</v>
      </c>
      <c r="V19" s="2">
        <v>8813</v>
      </c>
      <c r="W19" s="2">
        <v>52226</v>
      </c>
      <c r="X19" s="2">
        <v>18801</v>
      </c>
      <c r="Y19" s="2">
        <v>7127</v>
      </c>
      <c r="Z19" s="2">
        <v>0</v>
      </c>
      <c r="AA19" s="1">
        <f t="shared" ref="AA19" si="9">Q19+S19+U19+W19+Y19</f>
        <v>172291</v>
      </c>
      <c r="AB19" s="13">
        <f t="shared" ref="AB19" si="10">R19+T19+V19+X19+Z19</f>
        <v>285246</v>
      </c>
      <c r="AC19" s="14">
        <f t="shared" ref="AC19" si="11">AA19+AB19</f>
        <v>457537</v>
      </c>
      <c r="AE19" s="4" t="s">
        <v>16</v>
      </c>
      <c r="AF19" s="2">
        <f t="shared" si="5"/>
        <v>5472.2074901943242</v>
      </c>
      <c r="AG19" s="2">
        <f t="shared" si="0"/>
        <v>6445.4580257652005</v>
      </c>
      <c r="AH19" s="2">
        <f t="shared" si="0"/>
        <v>6633.5748053392663</v>
      </c>
      <c r="AI19" s="2">
        <f t="shared" si="0"/>
        <v>11583.444259567386</v>
      </c>
      <c r="AJ19" s="2">
        <f t="shared" si="0"/>
        <v>9659.604909858077</v>
      </c>
      <c r="AK19" s="2">
        <f t="shared" si="0"/>
        <v>7929.5892431635102</v>
      </c>
      <c r="AL19" s="2">
        <f t="shared" si="0"/>
        <v>4781.3611228123946</v>
      </c>
      <c r="AM19" s="2">
        <f t="shared" si="0"/>
        <v>7466.4624222115845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5284.3503723351751</v>
      </c>
      <c r="AQ19" s="13">
        <f t="shared" ref="AQ19" si="13">IFERROR(M19/AB19, "N.A.")</f>
        <v>6601.9098988241749</v>
      </c>
      <c r="AR19" s="14">
        <f t="shared" ref="AR19" si="14">IFERROR(N19/AC19, "N.A.")</f>
        <v>6105.7671860417859</v>
      </c>
    </row>
    <row r="20" spans="1:44" ht="15" customHeight="1" thickBot="1" x14ac:dyDescent="0.3">
      <c r="A20" s="5" t="s">
        <v>0</v>
      </c>
      <c r="B20" s="44">
        <f>B19+C19</f>
        <v>2136159150.0000002</v>
      </c>
      <c r="C20" s="45"/>
      <c r="D20" s="44">
        <f>D19+E19</f>
        <v>147118275</v>
      </c>
      <c r="E20" s="45"/>
      <c r="F20" s="44">
        <f>F19+G19</f>
        <v>120248650.00000003</v>
      </c>
      <c r="G20" s="45"/>
      <c r="H20" s="44">
        <f>H19+I19</f>
        <v>390088326.00000012</v>
      </c>
      <c r="I20" s="45"/>
      <c r="J20" s="44">
        <f>J19+K19</f>
        <v>0</v>
      </c>
      <c r="K20" s="45"/>
      <c r="L20" s="44">
        <f>L19+M19</f>
        <v>2793614401.0000005</v>
      </c>
      <c r="M20" s="46"/>
      <c r="N20" s="22">
        <f>B20+D20+F20+H20+J20</f>
        <v>2793614401</v>
      </c>
      <c r="P20" s="5" t="s">
        <v>0</v>
      </c>
      <c r="Q20" s="44">
        <f>Q19+R19</f>
        <v>344972</v>
      </c>
      <c r="R20" s="45"/>
      <c r="S20" s="44">
        <f>S19+T19</f>
        <v>20384</v>
      </c>
      <c r="T20" s="45"/>
      <c r="U20" s="44">
        <f>U19+V19</f>
        <v>14027</v>
      </c>
      <c r="V20" s="45"/>
      <c r="W20" s="44">
        <f>W19+X19</f>
        <v>71027</v>
      </c>
      <c r="X20" s="45"/>
      <c r="Y20" s="44">
        <f>Y19+Z19</f>
        <v>7127</v>
      </c>
      <c r="Z20" s="45"/>
      <c r="AA20" s="44">
        <f>AA19+AB19</f>
        <v>457537</v>
      </c>
      <c r="AB20" s="45"/>
      <c r="AC20" s="23">
        <f>Q20+S20+U20+W20+Y20</f>
        <v>457537</v>
      </c>
      <c r="AE20" s="5" t="s">
        <v>0</v>
      </c>
      <c r="AF20" s="24">
        <f>IFERROR(B20/Q20,"N.A.")</f>
        <v>6192.2682130723661</v>
      </c>
      <c r="AG20" s="25"/>
      <c r="AH20" s="24">
        <f>IFERROR(D20/S20,"N.A.")</f>
        <v>7217.3408065149133</v>
      </c>
      <c r="AI20" s="25"/>
      <c r="AJ20" s="24">
        <f>IFERROR(F20/U20,"N.A.")</f>
        <v>8572.6563056961604</v>
      </c>
      <c r="AK20" s="25"/>
      <c r="AL20" s="24">
        <f>IFERROR(H20/W20,"N.A.")</f>
        <v>5492.1132245484132</v>
      </c>
      <c r="AM20" s="25"/>
      <c r="AN20" s="24">
        <f>IFERROR(J20/Y20,"N.A.")</f>
        <v>0</v>
      </c>
      <c r="AO20" s="25"/>
      <c r="AP20" s="24">
        <f>IFERROR(L20/AA20,"N.A.")</f>
        <v>6105.7671860417859</v>
      </c>
      <c r="AQ20" s="25"/>
      <c r="AR20" s="16">
        <f>IFERROR(N20/AC20, "N.A.")</f>
        <v>6105.767186041785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93658869.999999985</v>
      </c>
      <c r="C27" s="2"/>
      <c r="D27" s="2">
        <v>65792290</v>
      </c>
      <c r="E27" s="2"/>
      <c r="F27" s="2">
        <v>48615939.999999985</v>
      </c>
      <c r="G27" s="2"/>
      <c r="H27" s="2">
        <v>175083384</v>
      </c>
      <c r="I27" s="2"/>
      <c r="J27" s="2">
        <v>0</v>
      </c>
      <c r="K27" s="2"/>
      <c r="L27" s="1">
        <f>B27+D27+F27+H27+J27</f>
        <v>383150484</v>
      </c>
      <c r="M27" s="13">
        <f>C27+E27+G27+I27+K27</f>
        <v>0</v>
      </c>
      <c r="N27" s="14">
        <f>L27+M27</f>
        <v>383150484</v>
      </c>
      <c r="P27" s="3" t="s">
        <v>12</v>
      </c>
      <c r="Q27" s="2">
        <v>13346</v>
      </c>
      <c r="R27" s="2">
        <v>0</v>
      </c>
      <c r="S27" s="2">
        <v>8861</v>
      </c>
      <c r="T27" s="2">
        <v>0</v>
      </c>
      <c r="U27" s="2">
        <v>4496</v>
      </c>
      <c r="V27" s="2">
        <v>0</v>
      </c>
      <c r="W27" s="2">
        <v>27221</v>
      </c>
      <c r="X27" s="2">
        <v>0</v>
      </c>
      <c r="Y27" s="2">
        <v>854</v>
      </c>
      <c r="Z27" s="2">
        <v>0</v>
      </c>
      <c r="AA27" s="1">
        <f>Q27+S27+U27+W27+Y27</f>
        <v>54778</v>
      </c>
      <c r="AB27" s="13">
        <f>R27+T27+V27+X27+Z27</f>
        <v>0</v>
      </c>
      <c r="AC27" s="14">
        <f>AA27+AB27</f>
        <v>54778</v>
      </c>
      <c r="AE27" s="3" t="s">
        <v>12</v>
      </c>
      <c r="AF27" s="2">
        <f>IFERROR(B27/Q27, "N.A.")</f>
        <v>7017.7483890304202</v>
      </c>
      <c r="AG27" s="2" t="str">
        <f t="shared" ref="AG27:AR31" si="15">IFERROR(C27/R27, "N.A.")</f>
        <v>N.A.</v>
      </c>
      <c r="AH27" s="2">
        <f t="shared" si="15"/>
        <v>7424.9283376594067</v>
      </c>
      <c r="AI27" s="2" t="str">
        <f t="shared" si="15"/>
        <v>N.A.</v>
      </c>
      <c r="AJ27" s="2">
        <f t="shared" si="15"/>
        <v>10813.153914590745</v>
      </c>
      <c r="AK27" s="2" t="str">
        <f t="shared" si="15"/>
        <v>N.A.</v>
      </c>
      <c r="AL27" s="2">
        <f t="shared" si="15"/>
        <v>6431.9232945152644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6994.6052064697506</v>
      </c>
      <c r="AQ27" s="13" t="str">
        <f t="shared" si="15"/>
        <v>N.A.</v>
      </c>
      <c r="AR27" s="14">
        <f t="shared" si="15"/>
        <v>6994.6052064697506</v>
      </c>
    </row>
    <row r="28" spans="1:44" ht="15" customHeight="1" thickBot="1" x14ac:dyDescent="0.3">
      <c r="A28" s="3" t="s">
        <v>13</v>
      </c>
      <c r="B28" s="2">
        <v>11019710</v>
      </c>
      <c r="C28" s="2">
        <v>3442050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11019710</v>
      </c>
      <c r="M28" s="13">
        <f t="shared" si="16"/>
        <v>3442050</v>
      </c>
      <c r="N28" s="14">
        <f t="shared" ref="N28:N30" si="17">L28+M28</f>
        <v>14461760</v>
      </c>
      <c r="P28" s="3" t="s">
        <v>13</v>
      </c>
      <c r="Q28" s="2">
        <v>1991</v>
      </c>
      <c r="R28" s="2">
        <v>471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1991</v>
      </c>
      <c r="AB28" s="13">
        <f t="shared" si="18"/>
        <v>471</v>
      </c>
      <c r="AC28" s="14">
        <f t="shared" ref="AC28:AC30" si="19">AA28+AB28</f>
        <v>2462</v>
      </c>
      <c r="AE28" s="3" t="s">
        <v>13</v>
      </c>
      <c r="AF28" s="2">
        <f t="shared" ref="AF28:AF31" si="20">IFERROR(B28/Q28, "N.A.")</f>
        <v>5534.7614264188851</v>
      </c>
      <c r="AG28" s="2">
        <f t="shared" si="15"/>
        <v>7307.9617834394903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5534.7614264188851</v>
      </c>
      <c r="AQ28" s="13">
        <f t="shared" si="15"/>
        <v>7307.9617834394903</v>
      </c>
      <c r="AR28" s="14">
        <f t="shared" si="15"/>
        <v>5873.9886271324131</v>
      </c>
    </row>
    <row r="29" spans="1:44" ht="15" customHeight="1" thickBot="1" x14ac:dyDescent="0.3">
      <c r="A29" s="3" t="s">
        <v>14</v>
      </c>
      <c r="B29" s="2">
        <v>200500707.99999991</v>
      </c>
      <c r="C29" s="2">
        <v>1038543574.0000004</v>
      </c>
      <c r="D29" s="2">
        <v>42193909.999999993</v>
      </c>
      <c r="E29" s="2">
        <v>17811600</v>
      </c>
      <c r="F29" s="2"/>
      <c r="G29" s="2">
        <v>60256200.000000015</v>
      </c>
      <c r="H29" s="2"/>
      <c r="I29" s="2">
        <v>88151549.999999985</v>
      </c>
      <c r="J29" s="2">
        <v>0</v>
      </c>
      <c r="K29" s="2"/>
      <c r="L29" s="1">
        <f t="shared" si="16"/>
        <v>242694617.99999991</v>
      </c>
      <c r="M29" s="13">
        <f t="shared" si="16"/>
        <v>1204762924.0000005</v>
      </c>
      <c r="N29" s="14">
        <f t="shared" si="17"/>
        <v>1447457542.0000005</v>
      </c>
      <c r="P29" s="3" t="s">
        <v>14</v>
      </c>
      <c r="Q29" s="2">
        <v>33540</v>
      </c>
      <c r="R29" s="2">
        <v>154091</v>
      </c>
      <c r="S29" s="2">
        <v>6934</v>
      </c>
      <c r="T29" s="2">
        <v>1761</v>
      </c>
      <c r="U29" s="2">
        <v>0</v>
      </c>
      <c r="V29" s="2">
        <v>6615</v>
      </c>
      <c r="W29" s="2">
        <v>0</v>
      </c>
      <c r="X29" s="2">
        <v>12484</v>
      </c>
      <c r="Y29" s="2">
        <v>510</v>
      </c>
      <c r="Z29" s="2">
        <v>0</v>
      </c>
      <c r="AA29" s="1">
        <f t="shared" si="18"/>
        <v>40984</v>
      </c>
      <c r="AB29" s="13">
        <f t="shared" si="18"/>
        <v>174951</v>
      </c>
      <c r="AC29" s="14">
        <f t="shared" si="19"/>
        <v>215935</v>
      </c>
      <c r="AE29" s="3" t="s">
        <v>14</v>
      </c>
      <c r="AF29" s="2">
        <f t="shared" si="20"/>
        <v>5977.9579010137122</v>
      </c>
      <c r="AG29" s="2">
        <f t="shared" si="15"/>
        <v>6739.8068284325518</v>
      </c>
      <c r="AH29" s="2">
        <f t="shared" si="15"/>
        <v>6085.0749927891538</v>
      </c>
      <c r="AI29" s="2">
        <f t="shared" si="15"/>
        <v>10114.480408858602</v>
      </c>
      <c r="AJ29" s="2" t="str">
        <f t="shared" si="15"/>
        <v>N.A.</v>
      </c>
      <c r="AK29" s="2">
        <f t="shared" si="15"/>
        <v>9109.0249433106601</v>
      </c>
      <c r="AL29" s="2" t="str">
        <f t="shared" si="15"/>
        <v>N.A.</v>
      </c>
      <c r="AM29" s="2">
        <f t="shared" si="15"/>
        <v>7061.1622877282907</v>
      </c>
      <c r="AN29" s="2">
        <f t="shared" si="15"/>
        <v>0</v>
      </c>
      <c r="AO29" s="2" t="str">
        <f t="shared" si="15"/>
        <v>N.A.</v>
      </c>
      <c r="AP29" s="15">
        <f t="shared" si="15"/>
        <v>5921.6918309584207</v>
      </c>
      <c r="AQ29" s="13">
        <f t="shared" si="15"/>
        <v>6886.2877262776465</v>
      </c>
      <c r="AR29" s="14">
        <f t="shared" si="15"/>
        <v>6703.2094935976129</v>
      </c>
    </row>
    <row r="30" spans="1:44" ht="15" customHeight="1" thickBot="1" x14ac:dyDescent="0.3">
      <c r="A30" s="3" t="s">
        <v>15</v>
      </c>
      <c r="B30" s="2">
        <v>4252760</v>
      </c>
      <c r="C30" s="2"/>
      <c r="D30" s="2">
        <v>872040</v>
      </c>
      <c r="E30" s="2"/>
      <c r="F30" s="2"/>
      <c r="G30" s="2"/>
      <c r="H30" s="2">
        <v>866880</v>
      </c>
      <c r="I30" s="2"/>
      <c r="J30" s="2">
        <v>0</v>
      </c>
      <c r="K30" s="2"/>
      <c r="L30" s="1">
        <f t="shared" si="16"/>
        <v>5991680</v>
      </c>
      <c r="M30" s="13">
        <f t="shared" si="16"/>
        <v>0</v>
      </c>
      <c r="N30" s="14">
        <f t="shared" si="17"/>
        <v>5991680</v>
      </c>
      <c r="P30" s="3" t="s">
        <v>15</v>
      </c>
      <c r="Q30" s="2">
        <v>708</v>
      </c>
      <c r="R30" s="2">
        <v>0</v>
      </c>
      <c r="S30" s="2">
        <v>169</v>
      </c>
      <c r="T30" s="2">
        <v>0</v>
      </c>
      <c r="U30" s="2">
        <v>0</v>
      </c>
      <c r="V30" s="2">
        <v>0</v>
      </c>
      <c r="W30" s="2">
        <v>168</v>
      </c>
      <c r="X30" s="2">
        <v>0</v>
      </c>
      <c r="Y30" s="2">
        <v>151</v>
      </c>
      <c r="Z30" s="2">
        <v>0</v>
      </c>
      <c r="AA30" s="1">
        <f t="shared" si="18"/>
        <v>1196</v>
      </c>
      <c r="AB30" s="13">
        <f t="shared" si="18"/>
        <v>0</v>
      </c>
      <c r="AC30" s="21">
        <f t="shared" si="19"/>
        <v>1196</v>
      </c>
      <c r="AE30" s="3" t="s">
        <v>15</v>
      </c>
      <c r="AF30" s="2">
        <f t="shared" si="20"/>
        <v>6006.7231638418079</v>
      </c>
      <c r="AG30" s="2" t="str">
        <f t="shared" si="15"/>
        <v>N.A.</v>
      </c>
      <c r="AH30" s="2">
        <f t="shared" si="15"/>
        <v>5160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5160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5009.7658862876251</v>
      </c>
      <c r="AQ30" s="13" t="str">
        <f t="shared" si="15"/>
        <v>N.A.</v>
      </c>
      <c r="AR30" s="14">
        <f t="shared" si="15"/>
        <v>5009.7658862876251</v>
      </c>
    </row>
    <row r="31" spans="1:44" ht="15" customHeight="1" thickBot="1" x14ac:dyDescent="0.3">
      <c r="A31" s="4" t="s">
        <v>16</v>
      </c>
      <c r="B31" s="2">
        <v>309432048</v>
      </c>
      <c r="C31" s="2">
        <v>1041985623.999999</v>
      </c>
      <c r="D31" s="2">
        <v>108858239.99999999</v>
      </c>
      <c r="E31" s="2">
        <v>17811600</v>
      </c>
      <c r="F31" s="2">
        <v>48615939.999999985</v>
      </c>
      <c r="G31" s="2">
        <v>60256200.000000015</v>
      </c>
      <c r="H31" s="2">
        <v>175950264</v>
      </c>
      <c r="I31" s="2">
        <v>88151549.999999985</v>
      </c>
      <c r="J31" s="2">
        <v>0</v>
      </c>
      <c r="K31" s="2"/>
      <c r="L31" s="1">
        <f t="shared" ref="L31" si="21">B31+D31+F31+H31+J31</f>
        <v>642856492</v>
      </c>
      <c r="M31" s="13">
        <f t="shared" ref="M31" si="22">C31+E31+G31+I31+K31</f>
        <v>1208204973.999999</v>
      </c>
      <c r="N31" s="21">
        <f t="shared" ref="N31" si="23">L31+M31</f>
        <v>1851061465.999999</v>
      </c>
      <c r="P31" s="4" t="s">
        <v>16</v>
      </c>
      <c r="Q31" s="2">
        <v>49585</v>
      </c>
      <c r="R31" s="2">
        <v>154562</v>
      </c>
      <c r="S31" s="2">
        <v>15964</v>
      </c>
      <c r="T31" s="2">
        <v>1761</v>
      </c>
      <c r="U31" s="2">
        <v>4496</v>
      </c>
      <c r="V31" s="2">
        <v>6615</v>
      </c>
      <c r="W31" s="2">
        <v>27389</v>
      </c>
      <c r="X31" s="2">
        <v>12484</v>
      </c>
      <c r="Y31" s="2">
        <v>1515</v>
      </c>
      <c r="Z31" s="2">
        <v>0</v>
      </c>
      <c r="AA31" s="1">
        <f t="shared" ref="AA31" si="24">Q31+S31+U31+W31+Y31</f>
        <v>98949</v>
      </c>
      <c r="AB31" s="13">
        <f t="shared" ref="AB31" si="25">R31+T31+V31+X31+Z31</f>
        <v>175422</v>
      </c>
      <c r="AC31" s="14">
        <f t="shared" ref="AC31" si="26">AA31+AB31</f>
        <v>274371</v>
      </c>
      <c r="AE31" s="4" t="s">
        <v>16</v>
      </c>
      <c r="AF31" s="2">
        <f t="shared" si="20"/>
        <v>6240.4365836442475</v>
      </c>
      <c r="AG31" s="2">
        <f t="shared" si="15"/>
        <v>6741.538178853787</v>
      </c>
      <c r="AH31" s="2">
        <f t="shared" si="15"/>
        <v>6818.982711099974</v>
      </c>
      <c r="AI31" s="2">
        <f t="shared" si="15"/>
        <v>10114.480408858602</v>
      </c>
      <c r="AJ31" s="2">
        <f t="shared" si="15"/>
        <v>10813.153914590745</v>
      </c>
      <c r="AK31" s="2">
        <f t="shared" si="15"/>
        <v>9109.0249433106601</v>
      </c>
      <c r="AL31" s="2">
        <f t="shared" si="15"/>
        <v>6424.1215086348539</v>
      </c>
      <c r="AM31" s="2">
        <f t="shared" si="15"/>
        <v>7061.1622877282907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6496.8467796541654</v>
      </c>
      <c r="AQ31" s="13">
        <f t="shared" ref="AQ31" si="28">IFERROR(M31/AB31, "N.A.")</f>
        <v>6887.4199017226974</v>
      </c>
      <c r="AR31" s="14">
        <f t="shared" ref="AR31" si="29">IFERROR(N31/AC31, "N.A.")</f>
        <v>6746.5638350991867</v>
      </c>
    </row>
    <row r="32" spans="1:44" ht="15" customHeight="1" thickBot="1" x14ac:dyDescent="0.3">
      <c r="A32" s="5" t="s">
        <v>0</v>
      </c>
      <c r="B32" s="44">
        <f>B31+C31</f>
        <v>1351417671.999999</v>
      </c>
      <c r="C32" s="45"/>
      <c r="D32" s="44">
        <f>D31+E31</f>
        <v>126669839.99999999</v>
      </c>
      <c r="E32" s="45"/>
      <c r="F32" s="44">
        <f>F31+G31</f>
        <v>108872140</v>
      </c>
      <c r="G32" s="45"/>
      <c r="H32" s="44">
        <f>H31+I31</f>
        <v>264101814</v>
      </c>
      <c r="I32" s="45"/>
      <c r="J32" s="44">
        <f>J31+K31</f>
        <v>0</v>
      </c>
      <c r="K32" s="45"/>
      <c r="L32" s="44">
        <f>L31+M31</f>
        <v>1851061465.999999</v>
      </c>
      <c r="M32" s="46"/>
      <c r="N32" s="22">
        <f>B32+D32+F32+H32+J32</f>
        <v>1851061465.999999</v>
      </c>
      <c r="P32" s="5" t="s">
        <v>0</v>
      </c>
      <c r="Q32" s="44">
        <f>Q31+R31</f>
        <v>204147</v>
      </c>
      <c r="R32" s="45"/>
      <c r="S32" s="44">
        <f>S31+T31</f>
        <v>17725</v>
      </c>
      <c r="T32" s="45"/>
      <c r="U32" s="44">
        <f>U31+V31</f>
        <v>11111</v>
      </c>
      <c r="V32" s="45"/>
      <c r="W32" s="44">
        <f>W31+X31</f>
        <v>39873</v>
      </c>
      <c r="X32" s="45"/>
      <c r="Y32" s="44">
        <f>Y31+Z31</f>
        <v>1515</v>
      </c>
      <c r="Z32" s="45"/>
      <c r="AA32" s="44">
        <f>AA31+AB31</f>
        <v>274371</v>
      </c>
      <c r="AB32" s="45"/>
      <c r="AC32" s="23">
        <f>Q32+S32+U32+W32+Y32</f>
        <v>274371</v>
      </c>
      <c r="AE32" s="5" t="s">
        <v>0</v>
      </c>
      <c r="AF32" s="24">
        <f>IFERROR(B32/Q32,"N.A.")</f>
        <v>6619.8262624481331</v>
      </c>
      <c r="AG32" s="25"/>
      <c r="AH32" s="24">
        <f>IFERROR(D32/S32,"N.A.")</f>
        <v>7146.3943582510574</v>
      </c>
      <c r="AI32" s="25"/>
      <c r="AJ32" s="24">
        <f>IFERROR(F32/U32,"N.A.")</f>
        <v>9798.5905859058585</v>
      </c>
      <c r="AK32" s="25"/>
      <c r="AL32" s="24">
        <f>IFERROR(H32/W32,"N.A.")</f>
        <v>6623.5752012640132</v>
      </c>
      <c r="AM32" s="25"/>
      <c r="AN32" s="24">
        <f>IFERROR(J32/Y32,"N.A.")</f>
        <v>0</v>
      </c>
      <c r="AO32" s="25"/>
      <c r="AP32" s="24">
        <f>IFERROR(L32/AA32,"N.A.")</f>
        <v>6746.5638350991867</v>
      </c>
      <c r="AQ32" s="25"/>
      <c r="AR32" s="16">
        <f>IFERROR(N32/AC32, "N.A.")</f>
        <v>6746.5638350991867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16584541.000000002</v>
      </c>
      <c r="C39" s="2"/>
      <c r="D39" s="2">
        <v>313900</v>
      </c>
      <c r="E39" s="2"/>
      <c r="F39" s="2">
        <v>1749239.9999999998</v>
      </c>
      <c r="G39" s="2"/>
      <c r="H39" s="2">
        <v>73761101.999999985</v>
      </c>
      <c r="I39" s="2"/>
      <c r="J39" s="2">
        <v>0</v>
      </c>
      <c r="K39" s="2"/>
      <c r="L39" s="1">
        <f>B39+D39+F39+H39+J39</f>
        <v>92408782.999999985</v>
      </c>
      <c r="M39" s="13">
        <f>C39+E39+G39+I39+K39</f>
        <v>0</v>
      </c>
      <c r="N39" s="14">
        <f>L39+M39</f>
        <v>92408782.999999985</v>
      </c>
      <c r="P39" s="3" t="s">
        <v>12</v>
      </c>
      <c r="Q39" s="2">
        <v>4279</v>
      </c>
      <c r="R39" s="2">
        <v>0</v>
      </c>
      <c r="S39" s="2">
        <v>73</v>
      </c>
      <c r="T39" s="2">
        <v>0</v>
      </c>
      <c r="U39" s="2">
        <v>718</v>
      </c>
      <c r="V39" s="2">
        <v>0</v>
      </c>
      <c r="W39" s="2">
        <v>24837</v>
      </c>
      <c r="X39" s="2">
        <v>0</v>
      </c>
      <c r="Y39" s="2">
        <v>2013</v>
      </c>
      <c r="Z39" s="2">
        <v>0</v>
      </c>
      <c r="AA39" s="1">
        <f>Q39+S39+U39+W39+Y39</f>
        <v>31920</v>
      </c>
      <c r="AB39" s="13">
        <f>R39+T39+V39+X39+Z39</f>
        <v>0</v>
      </c>
      <c r="AC39" s="14">
        <f>AA39+AB39</f>
        <v>31920</v>
      </c>
      <c r="AE39" s="3" t="s">
        <v>12</v>
      </c>
      <c r="AF39" s="2">
        <f>IFERROR(B39/Q39, "N.A.")</f>
        <v>3875.7983173638704</v>
      </c>
      <c r="AG39" s="2" t="str">
        <f t="shared" ref="AG39:AR43" si="30">IFERROR(C39/R39, "N.A.")</f>
        <v>N.A.</v>
      </c>
      <c r="AH39" s="2">
        <f t="shared" si="30"/>
        <v>4300</v>
      </c>
      <c r="AI39" s="2" t="str">
        <f t="shared" si="30"/>
        <v>N.A.</v>
      </c>
      <c r="AJ39" s="2">
        <f t="shared" si="30"/>
        <v>2436.2674094707518</v>
      </c>
      <c r="AK39" s="2" t="str">
        <f t="shared" si="30"/>
        <v>N.A.</v>
      </c>
      <c r="AL39" s="2">
        <f t="shared" si="30"/>
        <v>2969.8072230945759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2895.0119987468665</v>
      </c>
      <c r="AQ39" s="13" t="str">
        <f t="shared" si="30"/>
        <v>N.A.</v>
      </c>
      <c r="AR39" s="14">
        <f t="shared" si="30"/>
        <v>2895.0119987468665</v>
      </c>
    </row>
    <row r="40" spans="1:44" ht="15" customHeight="1" thickBot="1" x14ac:dyDescent="0.3">
      <c r="A40" s="3" t="s">
        <v>13</v>
      </c>
      <c r="B40" s="2">
        <v>65563309.999999985</v>
      </c>
      <c r="C40" s="2">
        <v>1633100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65563309.999999985</v>
      </c>
      <c r="M40" s="13">
        <f t="shared" si="31"/>
        <v>1633100</v>
      </c>
      <c r="N40" s="14">
        <f t="shared" ref="N40:N42" si="32">L40+M40</f>
        <v>67196409.999999985</v>
      </c>
      <c r="P40" s="3" t="s">
        <v>13</v>
      </c>
      <c r="Q40" s="2">
        <v>14690</v>
      </c>
      <c r="R40" s="2">
        <v>264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14690</v>
      </c>
      <c r="AB40" s="13">
        <f t="shared" si="33"/>
        <v>264</v>
      </c>
      <c r="AC40" s="14">
        <f t="shared" ref="AC40:AC42" si="34">AA40+AB40</f>
        <v>14954</v>
      </c>
      <c r="AE40" s="3" t="s">
        <v>13</v>
      </c>
      <c r="AF40" s="2">
        <f t="shared" ref="AF40:AF43" si="35">IFERROR(B40/Q40, "N.A.")</f>
        <v>4463.1252552756969</v>
      </c>
      <c r="AG40" s="2">
        <f t="shared" si="30"/>
        <v>6185.984848484848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4463.1252552756969</v>
      </c>
      <c r="AQ40" s="13">
        <f t="shared" si="30"/>
        <v>6185.984848484848</v>
      </c>
      <c r="AR40" s="14">
        <f t="shared" si="30"/>
        <v>4493.5408586331405</v>
      </c>
    </row>
    <row r="41" spans="1:44" ht="15" customHeight="1" thickBot="1" x14ac:dyDescent="0.3">
      <c r="A41" s="3" t="s">
        <v>14</v>
      </c>
      <c r="B41" s="2">
        <v>99517890.000000075</v>
      </c>
      <c r="C41" s="2">
        <v>601442637.00000024</v>
      </c>
      <c r="D41" s="2">
        <v>10099535</v>
      </c>
      <c r="E41" s="2">
        <v>10035000.000000002</v>
      </c>
      <c r="F41" s="2"/>
      <c r="G41" s="2">
        <v>9627270</v>
      </c>
      <c r="H41" s="2"/>
      <c r="I41" s="2">
        <v>52225410</v>
      </c>
      <c r="J41" s="2">
        <v>0</v>
      </c>
      <c r="K41" s="2"/>
      <c r="L41" s="1">
        <f t="shared" si="31"/>
        <v>109617425.00000007</v>
      </c>
      <c r="M41" s="13">
        <f t="shared" si="31"/>
        <v>673330317.00000024</v>
      </c>
      <c r="N41" s="14">
        <f t="shared" si="32"/>
        <v>782947742.00000036</v>
      </c>
      <c r="P41" s="3" t="s">
        <v>14</v>
      </c>
      <c r="Q41" s="2">
        <v>21190</v>
      </c>
      <c r="R41" s="2">
        <v>100402</v>
      </c>
      <c r="S41" s="2">
        <v>1943</v>
      </c>
      <c r="T41" s="2">
        <v>643</v>
      </c>
      <c r="U41" s="2">
        <v>0</v>
      </c>
      <c r="V41" s="2">
        <v>2198</v>
      </c>
      <c r="W41" s="2">
        <v>0</v>
      </c>
      <c r="X41" s="2">
        <v>6317</v>
      </c>
      <c r="Y41" s="2">
        <v>3599</v>
      </c>
      <c r="Z41" s="2">
        <v>0</v>
      </c>
      <c r="AA41" s="1">
        <f t="shared" si="33"/>
        <v>26732</v>
      </c>
      <c r="AB41" s="13">
        <f t="shared" si="33"/>
        <v>109560</v>
      </c>
      <c r="AC41" s="14">
        <f t="shared" si="34"/>
        <v>136292</v>
      </c>
      <c r="AE41" s="3" t="s">
        <v>14</v>
      </c>
      <c r="AF41" s="2">
        <f t="shared" si="35"/>
        <v>4696.4554034922166</v>
      </c>
      <c r="AG41" s="2">
        <f t="shared" si="30"/>
        <v>5990.3451823668875</v>
      </c>
      <c r="AH41" s="2">
        <f t="shared" si="30"/>
        <v>5197.9078744209983</v>
      </c>
      <c r="AI41" s="2">
        <f t="shared" si="30"/>
        <v>15606.531881804047</v>
      </c>
      <c r="AJ41" s="2" t="str">
        <f t="shared" si="30"/>
        <v>N.A.</v>
      </c>
      <c r="AK41" s="2">
        <f t="shared" si="30"/>
        <v>4380.0136487716109</v>
      </c>
      <c r="AL41" s="2" t="str">
        <f t="shared" si="30"/>
        <v>N.A.</v>
      </c>
      <c r="AM41" s="2">
        <f t="shared" si="30"/>
        <v>8267.4386575906283</v>
      </c>
      <c r="AN41" s="2">
        <f t="shared" si="30"/>
        <v>0</v>
      </c>
      <c r="AO41" s="2" t="str">
        <f t="shared" si="30"/>
        <v>N.A.</v>
      </c>
      <c r="AP41" s="15">
        <f t="shared" si="30"/>
        <v>4100.6069504713478</v>
      </c>
      <c r="AQ41" s="13">
        <f t="shared" si="30"/>
        <v>6145.7677710843391</v>
      </c>
      <c r="AR41" s="14">
        <f t="shared" si="30"/>
        <v>5744.6346227218055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181665741.00000003</v>
      </c>
      <c r="C43" s="2">
        <v>603075737</v>
      </c>
      <c r="D43" s="2">
        <v>10413435</v>
      </c>
      <c r="E43" s="2">
        <v>10035000.000000002</v>
      </c>
      <c r="F43" s="2">
        <v>1749239.9999999998</v>
      </c>
      <c r="G43" s="2">
        <v>9627270</v>
      </c>
      <c r="H43" s="2">
        <v>73761101.999999985</v>
      </c>
      <c r="I43" s="2">
        <v>52225410</v>
      </c>
      <c r="J43" s="2">
        <v>0</v>
      </c>
      <c r="K43" s="2"/>
      <c r="L43" s="1">
        <f t="shared" ref="L43" si="36">B43+D43+F43+H43+J43</f>
        <v>267589518</v>
      </c>
      <c r="M43" s="13">
        <f t="shared" ref="M43" si="37">C43+E43+G43+I43+K43</f>
        <v>674963417</v>
      </c>
      <c r="N43" s="21">
        <f t="shared" ref="N43" si="38">L43+M43</f>
        <v>942552935</v>
      </c>
      <c r="P43" s="4" t="s">
        <v>16</v>
      </c>
      <c r="Q43" s="2">
        <v>40159</v>
      </c>
      <c r="R43" s="2">
        <v>100666</v>
      </c>
      <c r="S43" s="2">
        <v>2016</v>
      </c>
      <c r="T43" s="2">
        <v>643</v>
      </c>
      <c r="U43" s="2">
        <v>718</v>
      </c>
      <c r="V43" s="2">
        <v>2198</v>
      </c>
      <c r="W43" s="2">
        <v>24837</v>
      </c>
      <c r="X43" s="2">
        <v>6317</v>
      </c>
      <c r="Y43" s="2">
        <v>5612</v>
      </c>
      <c r="Z43" s="2">
        <v>0</v>
      </c>
      <c r="AA43" s="1">
        <f t="shared" ref="AA43" si="39">Q43+S43+U43+W43+Y43</f>
        <v>73342</v>
      </c>
      <c r="AB43" s="13">
        <f t="shared" ref="AB43" si="40">R43+T43+V43+X43+Z43</f>
        <v>109824</v>
      </c>
      <c r="AC43" s="21">
        <f t="shared" ref="AC43" si="41">AA43+AB43</f>
        <v>183166</v>
      </c>
      <c r="AE43" s="4" t="s">
        <v>16</v>
      </c>
      <c r="AF43" s="2">
        <f t="shared" si="35"/>
        <v>4523.6619686745198</v>
      </c>
      <c r="AG43" s="2">
        <f t="shared" si="30"/>
        <v>5990.8582540281723</v>
      </c>
      <c r="AH43" s="2">
        <f t="shared" si="30"/>
        <v>5165.3943452380954</v>
      </c>
      <c r="AI43" s="2">
        <f t="shared" si="30"/>
        <v>15606.531881804047</v>
      </c>
      <c r="AJ43" s="2">
        <f t="shared" si="30"/>
        <v>2436.2674094707518</v>
      </c>
      <c r="AK43" s="2">
        <f t="shared" si="30"/>
        <v>4380.0136487716109</v>
      </c>
      <c r="AL43" s="2">
        <f t="shared" si="30"/>
        <v>2969.8072230945759</v>
      </c>
      <c r="AM43" s="2">
        <f t="shared" si="30"/>
        <v>8267.4386575906283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3648.5167843800277</v>
      </c>
      <c r="AQ43" s="13">
        <f t="shared" ref="AQ43" si="43">IFERROR(M43/AB43, "N.A.")</f>
        <v>6145.8644467511658</v>
      </c>
      <c r="AR43" s="14">
        <f t="shared" ref="AR43" si="44">IFERROR(N43/AC43, "N.A.")</f>
        <v>5145.8946256401296</v>
      </c>
    </row>
    <row r="44" spans="1:44" ht="15" customHeight="1" thickBot="1" x14ac:dyDescent="0.3">
      <c r="A44" s="5" t="s">
        <v>0</v>
      </c>
      <c r="B44" s="44">
        <f>B43+C43</f>
        <v>784741478</v>
      </c>
      <c r="C44" s="45"/>
      <c r="D44" s="44">
        <f>D43+E43</f>
        <v>20448435</v>
      </c>
      <c r="E44" s="45"/>
      <c r="F44" s="44">
        <f>F43+G43</f>
        <v>11376510</v>
      </c>
      <c r="G44" s="45"/>
      <c r="H44" s="44">
        <f>H43+I43</f>
        <v>125986511.99999999</v>
      </c>
      <c r="I44" s="45"/>
      <c r="J44" s="44">
        <f>J43+K43</f>
        <v>0</v>
      </c>
      <c r="K44" s="45"/>
      <c r="L44" s="44">
        <f>L43+M43</f>
        <v>942552935</v>
      </c>
      <c r="M44" s="46"/>
      <c r="N44" s="22">
        <f>B44+D44+F44+H44+J44</f>
        <v>942552935</v>
      </c>
      <c r="P44" s="5" t="s">
        <v>0</v>
      </c>
      <c r="Q44" s="44">
        <f>Q43+R43</f>
        <v>140825</v>
      </c>
      <c r="R44" s="45"/>
      <c r="S44" s="44">
        <f>S43+T43</f>
        <v>2659</v>
      </c>
      <c r="T44" s="45"/>
      <c r="U44" s="44">
        <f>U43+V43</f>
        <v>2916</v>
      </c>
      <c r="V44" s="45"/>
      <c r="W44" s="44">
        <f>W43+X43</f>
        <v>31154</v>
      </c>
      <c r="X44" s="45"/>
      <c r="Y44" s="44">
        <f>Y43+Z43</f>
        <v>5612</v>
      </c>
      <c r="Z44" s="45"/>
      <c r="AA44" s="44">
        <f>AA43+AB43</f>
        <v>183166</v>
      </c>
      <c r="AB44" s="46"/>
      <c r="AC44" s="22">
        <f>Q44+S44+U44+W44+Y44</f>
        <v>183166</v>
      </c>
      <c r="AE44" s="5" t="s">
        <v>0</v>
      </c>
      <c r="AF44" s="24">
        <f>IFERROR(B44/Q44,"N.A.")</f>
        <v>5572.4585691461034</v>
      </c>
      <c r="AG44" s="25"/>
      <c r="AH44" s="24">
        <f>IFERROR(D44/S44,"N.A.")</f>
        <v>7690.2726588943215</v>
      </c>
      <c r="AI44" s="25"/>
      <c r="AJ44" s="24">
        <f>IFERROR(F44/U44,"N.A.")</f>
        <v>3901.4094650205761</v>
      </c>
      <c r="AK44" s="25"/>
      <c r="AL44" s="24">
        <f>IFERROR(H44/W44,"N.A.")</f>
        <v>4043.9915259677723</v>
      </c>
      <c r="AM44" s="25"/>
      <c r="AN44" s="24">
        <f>IFERROR(J44/Y44,"N.A.")</f>
        <v>0</v>
      </c>
      <c r="AO44" s="25"/>
      <c r="AP44" s="24">
        <f>IFERROR(L44/AA44,"N.A.")</f>
        <v>5145.8946256401296</v>
      </c>
      <c r="AQ44" s="25"/>
      <c r="AR44" s="16">
        <f>IFERROR(N44/AC44, "N.A.")</f>
        <v>5145.8946256401296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5921530</v>
      </c>
      <c r="C15" s="2"/>
      <c r="D15" s="2">
        <v>1812960</v>
      </c>
      <c r="E15" s="2"/>
      <c r="F15" s="2">
        <v>612750</v>
      </c>
      <c r="G15" s="2"/>
      <c r="H15" s="2">
        <v>14188280</v>
      </c>
      <c r="I15" s="2"/>
      <c r="J15" s="2">
        <v>0</v>
      </c>
      <c r="K15" s="2"/>
      <c r="L15" s="1">
        <f>B15+D15+F15+H15+J15</f>
        <v>22535520</v>
      </c>
      <c r="M15" s="13">
        <f>C15+E15+G15+I15+K15</f>
        <v>0</v>
      </c>
      <c r="N15" s="14">
        <f>L15+M15</f>
        <v>22535520</v>
      </c>
      <c r="P15" s="3" t="s">
        <v>12</v>
      </c>
      <c r="Q15" s="2">
        <v>1309</v>
      </c>
      <c r="R15" s="2">
        <v>0</v>
      </c>
      <c r="S15" s="2">
        <v>410</v>
      </c>
      <c r="T15" s="2">
        <v>0</v>
      </c>
      <c r="U15" s="2">
        <v>95</v>
      </c>
      <c r="V15" s="2">
        <v>0</v>
      </c>
      <c r="W15" s="2">
        <v>3337</v>
      </c>
      <c r="X15" s="2">
        <v>0</v>
      </c>
      <c r="Y15" s="2">
        <v>604</v>
      </c>
      <c r="Z15" s="2">
        <v>0</v>
      </c>
      <c r="AA15" s="1">
        <f>Q15+S15+U15+W15+Y15</f>
        <v>5755</v>
      </c>
      <c r="AB15" s="13">
        <f>R15+T15+V15+X15+Z15</f>
        <v>0</v>
      </c>
      <c r="AC15" s="14">
        <f>AA15+AB15</f>
        <v>5755</v>
      </c>
      <c r="AE15" s="3" t="s">
        <v>12</v>
      </c>
      <c r="AF15" s="2">
        <f>IFERROR(B15/Q15, "N.A.")</f>
        <v>4523.7051184110005</v>
      </c>
      <c r="AG15" s="2" t="str">
        <f t="shared" ref="AG15:AR19" si="0">IFERROR(C15/R15, "N.A.")</f>
        <v>N.A.</v>
      </c>
      <c r="AH15" s="2">
        <f t="shared" si="0"/>
        <v>4421.8536585365855</v>
      </c>
      <c r="AI15" s="2" t="str">
        <f t="shared" si="0"/>
        <v>N.A.</v>
      </c>
      <c r="AJ15" s="2">
        <f t="shared" si="0"/>
        <v>6450</v>
      </c>
      <c r="AK15" s="2" t="str">
        <f t="shared" si="0"/>
        <v>N.A.</v>
      </c>
      <c r="AL15" s="2">
        <f t="shared" si="0"/>
        <v>4251.8070122864847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3915.8158123370981</v>
      </c>
      <c r="AQ15" s="13" t="str">
        <f t="shared" si="0"/>
        <v>N.A.</v>
      </c>
      <c r="AR15" s="14">
        <f t="shared" si="0"/>
        <v>3915.8158123370981</v>
      </c>
    </row>
    <row r="16" spans="1:44" ht="15" customHeight="1" thickBot="1" x14ac:dyDescent="0.3">
      <c r="A16" s="3" t="s">
        <v>13</v>
      </c>
      <c r="B16" s="2">
        <v>1476440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1476440</v>
      </c>
      <c r="M16" s="13">
        <f t="shared" si="1"/>
        <v>0</v>
      </c>
      <c r="N16" s="14">
        <f t="shared" ref="N16:N18" si="2">L16+M16</f>
        <v>1476440</v>
      </c>
      <c r="P16" s="3" t="s">
        <v>13</v>
      </c>
      <c r="Q16" s="2">
        <v>905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905</v>
      </c>
      <c r="AB16" s="13">
        <f t="shared" si="3"/>
        <v>0</v>
      </c>
      <c r="AC16" s="14">
        <f t="shared" ref="AC16:AC18" si="4">AA16+AB16</f>
        <v>905</v>
      </c>
      <c r="AE16" s="3" t="s">
        <v>13</v>
      </c>
      <c r="AF16" s="2">
        <f t="shared" ref="AF16:AF19" si="5">IFERROR(B16/Q16, "N.A.")</f>
        <v>1631.4254143646408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1631.4254143646408</v>
      </c>
      <c r="AQ16" s="13" t="str">
        <f t="shared" si="0"/>
        <v>N.A.</v>
      </c>
      <c r="AR16" s="14">
        <f t="shared" si="0"/>
        <v>1631.4254143646408</v>
      </c>
    </row>
    <row r="17" spans="1:44" ht="15" customHeight="1" thickBot="1" x14ac:dyDescent="0.3">
      <c r="A17" s="3" t="s">
        <v>14</v>
      </c>
      <c r="B17" s="2">
        <v>22596014.999999996</v>
      </c>
      <c r="C17" s="2">
        <v>31231800.000000004</v>
      </c>
      <c r="D17" s="2">
        <v>278640</v>
      </c>
      <c r="E17" s="2"/>
      <c r="F17" s="2"/>
      <c r="G17" s="2">
        <v>2538720</v>
      </c>
      <c r="H17" s="2"/>
      <c r="I17" s="2">
        <v>2439600</v>
      </c>
      <c r="J17" s="2">
        <v>0</v>
      </c>
      <c r="K17" s="2"/>
      <c r="L17" s="1">
        <f t="shared" si="1"/>
        <v>22874654.999999996</v>
      </c>
      <c r="M17" s="13">
        <f t="shared" si="1"/>
        <v>36210120</v>
      </c>
      <c r="N17" s="14">
        <f t="shared" si="2"/>
        <v>59084775</v>
      </c>
      <c r="P17" s="3" t="s">
        <v>14</v>
      </c>
      <c r="Q17" s="2">
        <v>5252</v>
      </c>
      <c r="R17" s="2">
        <v>4305</v>
      </c>
      <c r="S17" s="2">
        <v>216</v>
      </c>
      <c r="T17" s="2">
        <v>0</v>
      </c>
      <c r="U17" s="2">
        <v>0</v>
      </c>
      <c r="V17" s="2">
        <v>394</v>
      </c>
      <c r="W17" s="2">
        <v>0</v>
      </c>
      <c r="X17" s="2">
        <v>410</v>
      </c>
      <c r="Y17" s="2">
        <v>216</v>
      </c>
      <c r="Z17" s="2">
        <v>0</v>
      </c>
      <c r="AA17" s="1">
        <f t="shared" si="3"/>
        <v>5684</v>
      </c>
      <c r="AB17" s="13">
        <f t="shared" si="3"/>
        <v>5109</v>
      </c>
      <c r="AC17" s="14">
        <f t="shared" si="4"/>
        <v>10793</v>
      </c>
      <c r="AE17" s="3" t="s">
        <v>14</v>
      </c>
      <c r="AF17" s="2">
        <f t="shared" si="5"/>
        <v>4302.3638613861376</v>
      </c>
      <c r="AG17" s="2">
        <f t="shared" si="0"/>
        <v>7254.7735191637639</v>
      </c>
      <c r="AH17" s="2">
        <f t="shared" si="0"/>
        <v>1290</v>
      </c>
      <c r="AI17" s="2" t="str">
        <f t="shared" si="0"/>
        <v>N.A.</v>
      </c>
      <c r="AJ17" s="2" t="str">
        <f t="shared" si="0"/>
        <v>N.A.</v>
      </c>
      <c r="AK17" s="2">
        <f t="shared" si="0"/>
        <v>6443.4517766497465</v>
      </c>
      <c r="AL17" s="2" t="str">
        <f t="shared" si="0"/>
        <v>N.A.</v>
      </c>
      <c r="AM17" s="2">
        <f t="shared" si="0"/>
        <v>5950.2439024390242</v>
      </c>
      <c r="AN17" s="2">
        <f t="shared" si="0"/>
        <v>0</v>
      </c>
      <c r="AO17" s="2" t="str">
        <f t="shared" si="0"/>
        <v>N.A.</v>
      </c>
      <c r="AP17" s="15">
        <f t="shared" si="0"/>
        <v>4024.3939127375083</v>
      </c>
      <c r="AQ17" s="13">
        <f t="shared" si="0"/>
        <v>7087.5161479741637</v>
      </c>
      <c r="AR17" s="14">
        <f t="shared" si="0"/>
        <v>5474.3606967478918</v>
      </c>
    </row>
    <row r="18" spans="1:44" ht="15" customHeight="1" thickBot="1" x14ac:dyDescent="0.3">
      <c r="A18" s="3" t="s">
        <v>15</v>
      </c>
      <c r="B18" s="2">
        <v>2284909.9999999995</v>
      </c>
      <c r="C18" s="2"/>
      <c r="D18" s="2">
        <v>1671840</v>
      </c>
      <c r="E18" s="2"/>
      <c r="F18" s="2"/>
      <c r="G18" s="2"/>
      <c r="H18" s="2">
        <v>1995942.0000000002</v>
      </c>
      <c r="I18" s="2"/>
      <c r="J18" s="2">
        <v>0</v>
      </c>
      <c r="K18" s="2"/>
      <c r="L18" s="1">
        <f t="shared" si="1"/>
        <v>5952692</v>
      </c>
      <c r="M18" s="13">
        <f t="shared" si="1"/>
        <v>0</v>
      </c>
      <c r="N18" s="14">
        <f t="shared" si="2"/>
        <v>5952692</v>
      </c>
      <c r="P18" s="3" t="s">
        <v>15</v>
      </c>
      <c r="Q18" s="2">
        <v>695</v>
      </c>
      <c r="R18" s="2">
        <v>0</v>
      </c>
      <c r="S18" s="2">
        <v>432</v>
      </c>
      <c r="T18" s="2">
        <v>0</v>
      </c>
      <c r="U18" s="2">
        <v>0</v>
      </c>
      <c r="V18" s="2">
        <v>0</v>
      </c>
      <c r="W18" s="2">
        <v>1919</v>
      </c>
      <c r="X18" s="2">
        <v>0</v>
      </c>
      <c r="Y18" s="2">
        <v>410</v>
      </c>
      <c r="Z18" s="2">
        <v>0</v>
      </c>
      <c r="AA18" s="1">
        <f t="shared" si="3"/>
        <v>3456</v>
      </c>
      <c r="AB18" s="13">
        <f t="shared" si="3"/>
        <v>0</v>
      </c>
      <c r="AC18" s="21">
        <f t="shared" si="4"/>
        <v>3456</v>
      </c>
      <c r="AE18" s="3" t="s">
        <v>15</v>
      </c>
      <c r="AF18" s="2">
        <f t="shared" si="5"/>
        <v>3287.6402877697833</v>
      </c>
      <c r="AG18" s="2" t="str">
        <f t="shared" si="0"/>
        <v>N.A.</v>
      </c>
      <c r="AH18" s="2">
        <f t="shared" si="0"/>
        <v>3870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1040.0948410630538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1722.4224537037037</v>
      </c>
      <c r="AQ18" s="13" t="str">
        <f t="shared" si="0"/>
        <v>N.A.</v>
      </c>
      <c r="AR18" s="14">
        <f t="shared" si="0"/>
        <v>1722.4224537037037</v>
      </c>
    </row>
    <row r="19" spans="1:44" ht="15" customHeight="1" thickBot="1" x14ac:dyDescent="0.3">
      <c r="A19" s="4" t="s">
        <v>16</v>
      </c>
      <c r="B19" s="2">
        <v>32278895</v>
      </c>
      <c r="C19" s="2">
        <v>31231800.000000004</v>
      </c>
      <c r="D19" s="2">
        <v>3763439.9999999995</v>
      </c>
      <c r="E19" s="2"/>
      <c r="F19" s="2">
        <v>612750</v>
      </c>
      <c r="G19" s="2">
        <v>2538720</v>
      </c>
      <c r="H19" s="2">
        <v>16184222.000000002</v>
      </c>
      <c r="I19" s="2">
        <v>2439600</v>
      </c>
      <c r="J19" s="2">
        <v>0</v>
      </c>
      <c r="K19" s="2"/>
      <c r="L19" s="1">
        <f t="shared" ref="L19" si="6">B19+D19+F19+H19+J19</f>
        <v>52839307</v>
      </c>
      <c r="M19" s="13">
        <f t="shared" ref="M19" si="7">C19+E19+G19+I19+K19</f>
        <v>36210120</v>
      </c>
      <c r="N19" s="21">
        <f t="shared" ref="N19" si="8">L19+M19</f>
        <v>89049427</v>
      </c>
      <c r="P19" s="4" t="s">
        <v>16</v>
      </c>
      <c r="Q19" s="2">
        <v>8161</v>
      </c>
      <c r="R19" s="2">
        <v>4305</v>
      </c>
      <c r="S19" s="2">
        <v>1058</v>
      </c>
      <c r="T19" s="2">
        <v>0</v>
      </c>
      <c r="U19" s="2">
        <v>95</v>
      </c>
      <c r="V19" s="2">
        <v>394</v>
      </c>
      <c r="W19" s="2">
        <v>5256</v>
      </c>
      <c r="X19" s="2">
        <v>410</v>
      </c>
      <c r="Y19" s="2">
        <v>1230</v>
      </c>
      <c r="Z19" s="2">
        <v>0</v>
      </c>
      <c r="AA19" s="1">
        <f t="shared" ref="AA19" si="9">Q19+S19+U19+W19+Y19</f>
        <v>15800</v>
      </c>
      <c r="AB19" s="13">
        <f t="shared" ref="AB19" si="10">R19+T19+V19+X19+Z19</f>
        <v>5109</v>
      </c>
      <c r="AC19" s="14">
        <f t="shared" ref="AC19" si="11">AA19+AB19</f>
        <v>20909</v>
      </c>
      <c r="AE19" s="4" t="s">
        <v>16</v>
      </c>
      <c r="AF19" s="2">
        <f t="shared" si="5"/>
        <v>3955.262222766818</v>
      </c>
      <c r="AG19" s="2">
        <f t="shared" si="0"/>
        <v>7254.7735191637639</v>
      </c>
      <c r="AH19" s="2">
        <f t="shared" si="0"/>
        <v>3557.1266540642719</v>
      </c>
      <c r="AI19" s="2" t="str">
        <f t="shared" si="0"/>
        <v>N.A.</v>
      </c>
      <c r="AJ19" s="2">
        <f t="shared" si="0"/>
        <v>6450</v>
      </c>
      <c r="AK19" s="2">
        <f t="shared" si="0"/>
        <v>6443.4517766497465</v>
      </c>
      <c r="AL19" s="2">
        <f t="shared" si="0"/>
        <v>3079.1898782343992</v>
      </c>
      <c r="AM19" s="2">
        <f t="shared" si="0"/>
        <v>5950.2439024390242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3344.2599367088606</v>
      </c>
      <c r="AQ19" s="13">
        <f t="shared" ref="AQ19" si="13">IFERROR(M19/AB19, "N.A.")</f>
        <v>7087.5161479741637</v>
      </c>
      <c r="AR19" s="14">
        <f t="shared" ref="AR19" si="14">IFERROR(N19/AC19, "N.A.")</f>
        <v>4258.9041561050262</v>
      </c>
    </row>
    <row r="20" spans="1:44" ht="15" customHeight="1" thickBot="1" x14ac:dyDescent="0.3">
      <c r="A20" s="5" t="s">
        <v>0</v>
      </c>
      <c r="B20" s="44">
        <f>B19+C19</f>
        <v>63510695</v>
      </c>
      <c r="C20" s="45"/>
      <c r="D20" s="44">
        <f>D19+E19</f>
        <v>3763439.9999999995</v>
      </c>
      <c r="E20" s="45"/>
      <c r="F20" s="44">
        <f>F19+G19</f>
        <v>3151470</v>
      </c>
      <c r="G20" s="45"/>
      <c r="H20" s="44">
        <f>H19+I19</f>
        <v>18623822</v>
      </c>
      <c r="I20" s="45"/>
      <c r="J20" s="44">
        <f>J19+K19</f>
        <v>0</v>
      </c>
      <c r="K20" s="45"/>
      <c r="L20" s="44">
        <f>L19+M19</f>
        <v>89049427</v>
      </c>
      <c r="M20" s="46"/>
      <c r="N20" s="22">
        <f>B20+D20+F20+H20+J20</f>
        <v>89049427</v>
      </c>
      <c r="P20" s="5" t="s">
        <v>0</v>
      </c>
      <c r="Q20" s="44">
        <f>Q19+R19</f>
        <v>12466</v>
      </c>
      <c r="R20" s="45"/>
      <c r="S20" s="44">
        <f>S19+T19</f>
        <v>1058</v>
      </c>
      <c r="T20" s="45"/>
      <c r="U20" s="44">
        <f>U19+V19</f>
        <v>489</v>
      </c>
      <c r="V20" s="45"/>
      <c r="W20" s="44">
        <f>W19+X19</f>
        <v>5666</v>
      </c>
      <c r="X20" s="45"/>
      <c r="Y20" s="44">
        <f>Y19+Z19</f>
        <v>1230</v>
      </c>
      <c r="Z20" s="45"/>
      <c r="AA20" s="44">
        <f>AA19+AB19</f>
        <v>20909</v>
      </c>
      <c r="AB20" s="45"/>
      <c r="AC20" s="23">
        <f>Q20+S20+U20+W20+Y20</f>
        <v>20909</v>
      </c>
      <c r="AE20" s="5" t="s">
        <v>0</v>
      </c>
      <c r="AF20" s="24">
        <f>IFERROR(B20/Q20,"N.A.")</f>
        <v>5094.7132199582866</v>
      </c>
      <c r="AG20" s="25"/>
      <c r="AH20" s="24">
        <f>IFERROR(D20/S20,"N.A.")</f>
        <v>3557.1266540642719</v>
      </c>
      <c r="AI20" s="25"/>
      <c r="AJ20" s="24">
        <f>IFERROR(F20/U20,"N.A.")</f>
        <v>6444.7239263803685</v>
      </c>
      <c r="AK20" s="25"/>
      <c r="AL20" s="24">
        <f>IFERROR(H20/W20,"N.A.")</f>
        <v>3286.9435227673844</v>
      </c>
      <c r="AM20" s="25"/>
      <c r="AN20" s="24">
        <f>IFERROR(J20/Y20,"N.A.")</f>
        <v>0</v>
      </c>
      <c r="AO20" s="25"/>
      <c r="AP20" s="24">
        <f>IFERROR(L20/AA20,"N.A.")</f>
        <v>4258.9041561050262</v>
      </c>
      <c r="AQ20" s="25"/>
      <c r="AR20" s="16">
        <f>IFERROR(N20/AC20, "N.A.")</f>
        <v>4258.9041561050262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5642890</v>
      </c>
      <c r="C27" s="2"/>
      <c r="D27" s="2">
        <v>1812960</v>
      </c>
      <c r="E27" s="2"/>
      <c r="F27" s="2">
        <v>612750</v>
      </c>
      <c r="G27" s="2"/>
      <c r="H27" s="2">
        <v>10702669.999999998</v>
      </c>
      <c r="I27" s="2"/>
      <c r="J27" s="2">
        <v>0</v>
      </c>
      <c r="K27" s="2"/>
      <c r="L27" s="1">
        <f>B27+D27+F27+H27+J27</f>
        <v>18771270</v>
      </c>
      <c r="M27" s="13">
        <f>C27+E27+G27+I27+K27</f>
        <v>0</v>
      </c>
      <c r="N27" s="14">
        <f>L27+M27</f>
        <v>18771270</v>
      </c>
      <c r="P27" s="3" t="s">
        <v>12</v>
      </c>
      <c r="Q27" s="2">
        <v>1093</v>
      </c>
      <c r="R27" s="2">
        <v>0</v>
      </c>
      <c r="S27" s="2">
        <v>410</v>
      </c>
      <c r="T27" s="2">
        <v>0</v>
      </c>
      <c r="U27" s="2">
        <v>95</v>
      </c>
      <c r="V27" s="2">
        <v>0</v>
      </c>
      <c r="W27" s="2">
        <v>1848</v>
      </c>
      <c r="X27" s="2">
        <v>0</v>
      </c>
      <c r="Y27" s="2">
        <v>194</v>
      </c>
      <c r="Z27" s="2">
        <v>0</v>
      </c>
      <c r="AA27" s="1">
        <f>Q27+S27+U27+W27+Y27</f>
        <v>3640</v>
      </c>
      <c r="AB27" s="13">
        <f>R27+T27+V27+X27+Z27</f>
        <v>0</v>
      </c>
      <c r="AC27" s="14">
        <f>AA27+AB27</f>
        <v>3640</v>
      </c>
      <c r="AE27" s="3" t="s">
        <v>12</v>
      </c>
      <c r="AF27" s="2">
        <f>IFERROR(B27/Q27, "N.A.")</f>
        <v>5162.7538883806037</v>
      </c>
      <c r="AG27" s="2" t="str">
        <f t="shared" ref="AG27:AR31" si="15">IFERROR(C27/R27, "N.A.")</f>
        <v>N.A.</v>
      </c>
      <c r="AH27" s="2">
        <f t="shared" si="15"/>
        <v>4421.8536585365855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5791.4880952380945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5156.9423076923076</v>
      </c>
      <c r="AQ27" s="13" t="str">
        <f t="shared" si="15"/>
        <v>N.A.</v>
      </c>
      <c r="AR27" s="14">
        <f t="shared" si="15"/>
        <v>5156.9423076923076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13129050</v>
      </c>
      <c r="C29" s="2">
        <v>20706199.999999996</v>
      </c>
      <c r="D29" s="2"/>
      <c r="E29" s="2"/>
      <c r="F29" s="2"/>
      <c r="G29" s="2">
        <v>2538720</v>
      </c>
      <c r="H29" s="2"/>
      <c r="I29" s="2">
        <v>1857600</v>
      </c>
      <c r="J29" s="2"/>
      <c r="K29" s="2"/>
      <c r="L29" s="1">
        <f t="shared" si="16"/>
        <v>13129050</v>
      </c>
      <c r="M29" s="13">
        <f t="shared" si="16"/>
        <v>25102519.999999996</v>
      </c>
      <c r="N29" s="14">
        <f t="shared" si="17"/>
        <v>38231570</v>
      </c>
      <c r="P29" s="3" t="s">
        <v>14</v>
      </c>
      <c r="Q29" s="2">
        <v>2737</v>
      </c>
      <c r="R29" s="2">
        <v>2695</v>
      </c>
      <c r="S29" s="2">
        <v>0</v>
      </c>
      <c r="T29" s="2">
        <v>0</v>
      </c>
      <c r="U29" s="2">
        <v>0</v>
      </c>
      <c r="V29" s="2">
        <v>394</v>
      </c>
      <c r="W29" s="2">
        <v>0</v>
      </c>
      <c r="X29" s="2">
        <v>216</v>
      </c>
      <c r="Y29" s="2">
        <v>0</v>
      </c>
      <c r="Z29" s="2">
        <v>0</v>
      </c>
      <c r="AA29" s="1">
        <f t="shared" si="18"/>
        <v>2737</v>
      </c>
      <c r="AB29" s="13">
        <f t="shared" si="18"/>
        <v>3305</v>
      </c>
      <c r="AC29" s="14">
        <f t="shared" si="19"/>
        <v>6042</v>
      </c>
      <c r="AE29" s="3" t="s">
        <v>14</v>
      </c>
      <c r="AF29" s="2">
        <f t="shared" si="20"/>
        <v>4796.8761417610522</v>
      </c>
      <c r="AG29" s="2">
        <f t="shared" si="15"/>
        <v>7683.1910946196649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6443.4517766497465</v>
      </c>
      <c r="AL29" s="2" t="str">
        <f t="shared" si="15"/>
        <v>N.A.</v>
      </c>
      <c r="AM29" s="2">
        <f t="shared" si="15"/>
        <v>8600</v>
      </c>
      <c r="AN29" s="2" t="str">
        <f t="shared" si="15"/>
        <v>N.A.</v>
      </c>
      <c r="AO29" s="2" t="str">
        <f t="shared" si="15"/>
        <v>N.A.</v>
      </c>
      <c r="AP29" s="15">
        <f t="shared" si="15"/>
        <v>4796.8761417610522</v>
      </c>
      <c r="AQ29" s="13">
        <f t="shared" si="15"/>
        <v>7595.3161875945525</v>
      </c>
      <c r="AR29" s="14">
        <f t="shared" si="15"/>
        <v>6327.6348891095668</v>
      </c>
    </row>
    <row r="30" spans="1:44" ht="15" customHeight="1" thickBot="1" x14ac:dyDescent="0.3">
      <c r="A30" s="3" t="s">
        <v>15</v>
      </c>
      <c r="B30" s="2">
        <v>2284909.9999999995</v>
      </c>
      <c r="C30" s="2"/>
      <c r="D30" s="2">
        <v>1671840</v>
      </c>
      <c r="E30" s="2"/>
      <c r="F30" s="2"/>
      <c r="G30" s="2"/>
      <c r="H30" s="2">
        <v>1995942.0000000002</v>
      </c>
      <c r="I30" s="2"/>
      <c r="J30" s="2">
        <v>0</v>
      </c>
      <c r="K30" s="2"/>
      <c r="L30" s="1">
        <f t="shared" si="16"/>
        <v>5952692</v>
      </c>
      <c r="M30" s="13">
        <f t="shared" si="16"/>
        <v>0</v>
      </c>
      <c r="N30" s="14">
        <f t="shared" si="17"/>
        <v>5952692</v>
      </c>
      <c r="P30" s="3" t="s">
        <v>15</v>
      </c>
      <c r="Q30" s="2">
        <v>695</v>
      </c>
      <c r="R30" s="2">
        <v>0</v>
      </c>
      <c r="S30" s="2">
        <v>432</v>
      </c>
      <c r="T30" s="2">
        <v>0</v>
      </c>
      <c r="U30" s="2">
        <v>0</v>
      </c>
      <c r="V30" s="2">
        <v>0</v>
      </c>
      <c r="W30" s="2">
        <v>1919</v>
      </c>
      <c r="X30" s="2">
        <v>0</v>
      </c>
      <c r="Y30" s="2">
        <v>194</v>
      </c>
      <c r="Z30" s="2">
        <v>0</v>
      </c>
      <c r="AA30" s="1">
        <f t="shared" si="18"/>
        <v>3240</v>
      </c>
      <c r="AB30" s="13">
        <f t="shared" si="18"/>
        <v>0</v>
      </c>
      <c r="AC30" s="21">
        <f t="shared" si="19"/>
        <v>3240</v>
      </c>
      <c r="AE30" s="3" t="s">
        <v>15</v>
      </c>
      <c r="AF30" s="2">
        <f t="shared" si="20"/>
        <v>3287.6402877697833</v>
      </c>
      <c r="AG30" s="2" t="str">
        <f t="shared" si="15"/>
        <v>N.A.</v>
      </c>
      <c r="AH30" s="2">
        <f t="shared" si="15"/>
        <v>3870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1040.0948410630538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1837.2506172839505</v>
      </c>
      <c r="AQ30" s="13" t="str">
        <f t="shared" si="15"/>
        <v>N.A.</v>
      </c>
      <c r="AR30" s="14">
        <f t="shared" si="15"/>
        <v>1837.2506172839505</v>
      </c>
    </row>
    <row r="31" spans="1:44" ht="15" customHeight="1" thickBot="1" x14ac:dyDescent="0.3">
      <c r="A31" s="4" t="s">
        <v>16</v>
      </c>
      <c r="B31" s="2">
        <v>21056850.000000007</v>
      </c>
      <c r="C31" s="2">
        <v>20706199.999999996</v>
      </c>
      <c r="D31" s="2">
        <v>3484800.0000000005</v>
      </c>
      <c r="E31" s="2"/>
      <c r="F31" s="2">
        <v>612750</v>
      </c>
      <c r="G31" s="2">
        <v>2538720</v>
      </c>
      <c r="H31" s="2">
        <v>12698612.000000002</v>
      </c>
      <c r="I31" s="2">
        <v>1857600</v>
      </c>
      <c r="J31" s="2">
        <v>0</v>
      </c>
      <c r="K31" s="2"/>
      <c r="L31" s="1">
        <f t="shared" ref="L31" si="21">B31+D31+F31+H31+J31</f>
        <v>37853012.000000007</v>
      </c>
      <c r="M31" s="13">
        <f t="shared" ref="M31" si="22">C31+E31+G31+I31+K31</f>
        <v>25102519.999999996</v>
      </c>
      <c r="N31" s="21">
        <f t="shared" ref="N31" si="23">L31+M31</f>
        <v>62955532</v>
      </c>
      <c r="P31" s="4" t="s">
        <v>16</v>
      </c>
      <c r="Q31" s="2">
        <v>4525</v>
      </c>
      <c r="R31" s="2">
        <v>2695</v>
      </c>
      <c r="S31" s="2">
        <v>842</v>
      </c>
      <c r="T31" s="2">
        <v>0</v>
      </c>
      <c r="U31" s="2">
        <v>95</v>
      </c>
      <c r="V31" s="2">
        <v>394</v>
      </c>
      <c r="W31" s="2">
        <v>3767</v>
      </c>
      <c r="X31" s="2">
        <v>216</v>
      </c>
      <c r="Y31" s="2">
        <v>388</v>
      </c>
      <c r="Z31" s="2">
        <v>0</v>
      </c>
      <c r="AA31" s="1">
        <f t="shared" ref="AA31" si="24">Q31+S31+U31+W31+Y31</f>
        <v>9617</v>
      </c>
      <c r="AB31" s="13">
        <f t="shared" ref="AB31" si="25">R31+T31+V31+X31+Z31</f>
        <v>3305</v>
      </c>
      <c r="AC31" s="14">
        <f t="shared" ref="AC31" si="26">AA31+AB31</f>
        <v>12922</v>
      </c>
      <c r="AE31" s="4" t="s">
        <v>16</v>
      </c>
      <c r="AF31" s="2">
        <f t="shared" si="20"/>
        <v>4653.4475138121561</v>
      </c>
      <c r="AG31" s="2">
        <f t="shared" si="15"/>
        <v>7683.1910946196649</v>
      </c>
      <c r="AH31" s="2">
        <f t="shared" si="15"/>
        <v>4138.7173396674589</v>
      </c>
      <c r="AI31" s="2" t="str">
        <f t="shared" si="15"/>
        <v>N.A.</v>
      </c>
      <c r="AJ31" s="2">
        <f t="shared" si="15"/>
        <v>6450</v>
      </c>
      <c r="AK31" s="2">
        <f t="shared" si="15"/>
        <v>6443.4517766497465</v>
      </c>
      <c r="AL31" s="2">
        <f t="shared" si="15"/>
        <v>3371.0146004778344</v>
      </c>
      <c r="AM31" s="2">
        <f t="shared" si="15"/>
        <v>8600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3936.0519912654681</v>
      </c>
      <c r="AQ31" s="13">
        <f t="shared" ref="AQ31" si="28">IFERROR(M31/AB31, "N.A.")</f>
        <v>7595.3161875945525</v>
      </c>
      <c r="AR31" s="14">
        <f t="shared" ref="AR31" si="29">IFERROR(N31/AC31, "N.A.")</f>
        <v>4871.9650208945986</v>
      </c>
    </row>
    <row r="32" spans="1:44" ht="15" customHeight="1" thickBot="1" x14ac:dyDescent="0.3">
      <c r="A32" s="5" t="s">
        <v>0</v>
      </c>
      <c r="B32" s="44">
        <f>B31+C31</f>
        <v>41763050</v>
      </c>
      <c r="C32" s="45"/>
      <c r="D32" s="44">
        <f>D31+E31</f>
        <v>3484800.0000000005</v>
      </c>
      <c r="E32" s="45"/>
      <c r="F32" s="44">
        <f>F31+G31</f>
        <v>3151470</v>
      </c>
      <c r="G32" s="45"/>
      <c r="H32" s="44">
        <f>H31+I31</f>
        <v>14556212.000000002</v>
      </c>
      <c r="I32" s="45"/>
      <c r="J32" s="44">
        <f>J31+K31</f>
        <v>0</v>
      </c>
      <c r="K32" s="45"/>
      <c r="L32" s="44">
        <f>L31+M31</f>
        <v>62955532</v>
      </c>
      <c r="M32" s="46"/>
      <c r="N32" s="22">
        <f>B32+D32+F32+H32+J32</f>
        <v>62955532</v>
      </c>
      <c r="P32" s="5" t="s">
        <v>0</v>
      </c>
      <c r="Q32" s="44">
        <f>Q31+R31</f>
        <v>7220</v>
      </c>
      <c r="R32" s="45"/>
      <c r="S32" s="44">
        <f>S31+T31</f>
        <v>842</v>
      </c>
      <c r="T32" s="45"/>
      <c r="U32" s="44">
        <f>U31+V31</f>
        <v>489</v>
      </c>
      <c r="V32" s="45"/>
      <c r="W32" s="44">
        <f>W31+X31</f>
        <v>3983</v>
      </c>
      <c r="X32" s="45"/>
      <c r="Y32" s="44">
        <f>Y31+Z31</f>
        <v>388</v>
      </c>
      <c r="Z32" s="45"/>
      <c r="AA32" s="44">
        <f>AA31+AB31</f>
        <v>12922</v>
      </c>
      <c r="AB32" s="45"/>
      <c r="AC32" s="23">
        <f>Q32+S32+U32+W32+Y32</f>
        <v>12922</v>
      </c>
      <c r="AE32" s="5" t="s">
        <v>0</v>
      </c>
      <c r="AF32" s="24">
        <f>IFERROR(B32/Q32,"N.A.")</f>
        <v>5784.3559556786704</v>
      </c>
      <c r="AG32" s="25"/>
      <c r="AH32" s="24">
        <f>IFERROR(D32/S32,"N.A.")</f>
        <v>4138.7173396674589</v>
      </c>
      <c r="AI32" s="25"/>
      <c r="AJ32" s="24">
        <f>IFERROR(F32/U32,"N.A.")</f>
        <v>6444.7239263803685</v>
      </c>
      <c r="AK32" s="25"/>
      <c r="AL32" s="24">
        <f>IFERROR(H32/W32,"N.A.")</f>
        <v>3654.5849861913134</v>
      </c>
      <c r="AM32" s="25"/>
      <c r="AN32" s="24">
        <f>IFERROR(J32/Y32,"N.A.")</f>
        <v>0</v>
      </c>
      <c r="AO32" s="25"/>
      <c r="AP32" s="24">
        <f>IFERROR(L32/AA32,"N.A.")</f>
        <v>4871.9650208945986</v>
      </c>
      <c r="AQ32" s="25"/>
      <c r="AR32" s="16">
        <f>IFERROR(N32/AC32, "N.A.")</f>
        <v>4871.9650208945986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278640</v>
      </c>
      <c r="C39" s="2"/>
      <c r="D39" s="2"/>
      <c r="E39" s="2"/>
      <c r="F39" s="2"/>
      <c r="G39" s="2"/>
      <c r="H39" s="2">
        <v>3485609.9999999995</v>
      </c>
      <c r="I39" s="2"/>
      <c r="J39" s="2">
        <v>0</v>
      </c>
      <c r="K39" s="2"/>
      <c r="L39" s="1">
        <f>B39+D39+F39+H39+J39</f>
        <v>3764249.9999999995</v>
      </c>
      <c r="M39" s="13">
        <f>C39+E39+G39+I39+K39</f>
        <v>0</v>
      </c>
      <c r="N39" s="14">
        <f>L39+M39</f>
        <v>3764249.9999999995</v>
      </c>
      <c r="P39" s="3" t="s">
        <v>12</v>
      </c>
      <c r="Q39" s="2">
        <v>216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1489</v>
      </c>
      <c r="X39" s="2">
        <v>0</v>
      </c>
      <c r="Y39" s="2">
        <v>410</v>
      </c>
      <c r="Z39" s="2">
        <v>0</v>
      </c>
      <c r="AA39" s="1">
        <f>Q39+S39+U39+W39+Y39</f>
        <v>2115</v>
      </c>
      <c r="AB39" s="13">
        <f>R39+T39+V39+X39+Z39</f>
        <v>0</v>
      </c>
      <c r="AC39" s="14">
        <f>AA39+AB39</f>
        <v>2115</v>
      </c>
      <c r="AE39" s="3" t="s">
        <v>12</v>
      </c>
      <c r="AF39" s="2">
        <f>IFERROR(B39/Q39, "N.A.")</f>
        <v>1290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2340.9066487575551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1779.7872340425529</v>
      </c>
      <c r="AQ39" s="13" t="str">
        <f t="shared" si="30"/>
        <v>N.A.</v>
      </c>
      <c r="AR39" s="14">
        <f t="shared" si="30"/>
        <v>1779.7872340425529</v>
      </c>
    </row>
    <row r="40" spans="1:44" ht="15" customHeight="1" thickBot="1" x14ac:dyDescent="0.3">
      <c r="A40" s="3" t="s">
        <v>13</v>
      </c>
      <c r="B40" s="2">
        <v>1476440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1476440</v>
      </c>
      <c r="M40" s="13">
        <f t="shared" si="31"/>
        <v>0</v>
      </c>
      <c r="N40" s="14">
        <f t="shared" ref="N40:N42" si="32">L40+M40</f>
        <v>1476440</v>
      </c>
      <c r="P40" s="3" t="s">
        <v>13</v>
      </c>
      <c r="Q40" s="2">
        <v>905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905</v>
      </c>
      <c r="AB40" s="13">
        <f t="shared" si="33"/>
        <v>0</v>
      </c>
      <c r="AC40" s="14">
        <f t="shared" ref="AC40:AC42" si="34">AA40+AB40</f>
        <v>905</v>
      </c>
      <c r="AE40" s="3" t="s">
        <v>13</v>
      </c>
      <c r="AF40" s="2">
        <f t="shared" ref="AF40:AF43" si="35">IFERROR(B40/Q40, "N.A.")</f>
        <v>1631.4254143646408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1631.4254143646408</v>
      </c>
      <c r="AQ40" s="13" t="str">
        <f t="shared" si="30"/>
        <v>N.A.</v>
      </c>
      <c r="AR40" s="14">
        <f t="shared" si="30"/>
        <v>1631.4254143646408</v>
      </c>
    </row>
    <row r="41" spans="1:44" ht="15" customHeight="1" thickBot="1" x14ac:dyDescent="0.3">
      <c r="A41" s="3" t="s">
        <v>14</v>
      </c>
      <c r="B41" s="2">
        <v>9466965</v>
      </c>
      <c r="C41" s="2">
        <v>10525600</v>
      </c>
      <c r="D41" s="2">
        <v>278640</v>
      </c>
      <c r="E41" s="2"/>
      <c r="F41" s="2"/>
      <c r="G41" s="2"/>
      <c r="H41" s="2"/>
      <c r="I41" s="2">
        <v>582000</v>
      </c>
      <c r="J41" s="2">
        <v>0</v>
      </c>
      <c r="K41" s="2"/>
      <c r="L41" s="1">
        <f t="shared" si="31"/>
        <v>9745605</v>
      </c>
      <c r="M41" s="13">
        <f t="shared" si="31"/>
        <v>11107600</v>
      </c>
      <c r="N41" s="14">
        <f t="shared" si="32"/>
        <v>20853205</v>
      </c>
      <c r="P41" s="3" t="s">
        <v>14</v>
      </c>
      <c r="Q41" s="2">
        <v>2515</v>
      </c>
      <c r="R41" s="2">
        <v>1610</v>
      </c>
      <c r="S41" s="2">
        <v>216</v>
      </c>
      <c r="T41" s="2">
        <v>0</v>
      </c>
      <c r="U41" s="2">
        <v>0</v>
      </c>
      <c r="V41" s="2">
        <v>0</v>
      </c>
      <c r="W41" s="2">
        <v>0</v>
      </c>
      <c r="X41" s="2">
        <v>194</v>
      </c>
      <c r="Y41" s="2">
        <v>216</v>
      </c>
      <c r="Z41" s="2">
        <v>0</v>
      </c>
      <c r="AA41" s="1">
        <f t="shared" si="33"/>
        <v>2947</v>
      </c>
      <c r="AB41" s="13">
        <f t="shared" si="33"/>
        <v>1804</v>
      </c>
      <c r="AC41" s="14">
        <f t="shared" si="34"/>
        <v>4751</v>
      </c>
      <c r="AE41" s="3" t="s">
        <v>14</v>
      </c>
      <c r="AF41" s="2">
        <f t="shared" si="35"/>
        <v>3764.2007952286281</v>
      </c>
      <c r="AG41" s="2">
        <f t="shared" si="30"/>
        <v>6537.6397515527951</v>
      </c>
      <c r="AH41" s="2">
        <f t="shared" si="30"/>
        <v>1290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3000</v>
      </c>
      <c r="AN41" s="2">
        <f t="shared" si="30"/>
        <v>0</v>
      </c>
      <c r="AO41" s="2" t="str">
        <f t="shared" si="30"/>
        <v>N.A.</v>
      </c>
      <c r="AP41" s="15">
        <f t="shared" si="30"/>
        <v>3306.9579233118425</v>
      </c>
      <c r="AQ41" s="13">
        <f t="shared" si="30"/>
        <v>6157.2062084257204</v>
      </c>
      <c r="AR41" s="14">
        <f t="shared" si="30"/>
        <v>4389.2243738160387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216</v>
      </c>
      <c r="Z42" s="2">
        <v>0</v>
      </c>
      <c r="AA42" s="1">
        <f t="shared" si="33"/>
        <v>216</v>
      </c>
      <c r="AB42" s="13">
        <f t="shared" si="33"/>
        <v>0</v>
      </c>
      <c r="AC42" s="14">
        <f t="shared" si="34"/>
        <v>216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11222045</v>
      </c>
      <c r="C43" s="2">
        <v>10525600</v>
      </c>
      <c r="D43" s="2">
        <v>278640</v>
      </c>
      <c r="E43" s="2"/>
      <c r="F43" s="2"/>
      <c r="G43" s="2"/>
      <c r="H43" s="2">
        <v>3485609.9999999995</v>
      </c>
      <c r="I43" s="2">
        <v>582000</v>
      </c>
      <c r="J43" s="2">
        <v>0</v>
      </c>
      <c r="K43" s="2"/>
      <c r="L43" s="1">
        <f t="shared" ref="L43" si="36">B43+D43+F43+H43+J43</f>
        <v>14986295</v>
      </c>
      <c r="M43" s="13">
        <f t="shared" ref="M43" si="37">C43+E43+G43+I43+K43</f>
        <v>11107600</v>
      </c>
      <c r="N43" s="21">
        <f t="shared" ref="N43" si="38">L43+M43</f>
        <v>26093895</v>
      </c>
      <c r="P43" s="4" t="s">
        <v>16</v>
      </c>
      <c r="Q43" s="2">
        <v>3636</v>
      </c>
      <c r="R43" s="2">
        <v>1610</v>
      </c>
      <c r="S43" s="2">
        <v>216</v>
      </c>
      <c r="T43" s="2">
        <v>0</v>
      </c>
      <c r="U43" s="2">
        <v>0</v>
      </c>
      <c r="V43" s="2">
        <v>0</v>
      </c>
      <c r="W43" s="2">
        <v>1489</v>
      </c>
      <c r="X43" s="2">
        <v>194</v>
      </c>
      <c r="Y43" s="2">
        <v>842</v>
      </c>
      <c r="Z43" s="2">
        <v>0</v>
      </c>
      <c r="AA43" s="1">
        <f t="shared" ref="AA43" si="39">Q43+S43+U43+W43+Y43</f>
        <v>6183</v>
      </c>
      <c r="AB43" s="13">
        <f t="shared" ref="AB43" si="40">R43+T43+V43+X43+Z43</f>
        <v>1804</v>
      </c>
      <c r="AC43" s="21">
        <f t="shared" ref="AC43" si="41">AA43+AB43</f>
        <v>7987</v>
      </c>
      <c r="AE43" s="4" t="s">
        <v>16</v>
      </c>
      <c r="AF43" s="2">
        <f t="shared" si="35"/>
        <v>3086.37101210121</v>
      </c>
      <c r="AG43" s="2">
        <f t="shared" si="30"/>
        <v>6537.6397515527951</v>
      </c>
      <c r="AH43" s="2">
        <f t="shared" si="30"/>
        <v>1290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2340.9066487575551</v>
      </c>
      <c r="AM43" s="2">
        <f t="shared" si="30"/>
        <v>3000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2423.7902312793144</v>
      </c>
      <c r="AQ43" s="13">
        <f t="shared" ref="AQ43" si="43">IFERROR(M43/AB43, "N.A.")</f>
        <v>6157.2062084257204</v>
      </c>
      <c r="AR43" s="14">
        <f t="shared" ref="AR43" si="44">IFERROR(N43/AC43, "N.A.")</f>
        <v>3267.0458244647552</v>
      </c>
    </row>
    <row r="44" spans="1:44" ht="15" customHeight="1" thickBot="1" x14ac:dyDescent="0.3">
      <c r="A44" s="5" t="s">
        <v>0</v>
      </c>
      <c r="B44" s="44">
        <f>B43+C43</f>
        <v>21747645</v>
      </c>
      <c r="C44" s="45"/>
      <c r="D44" s="44">
        <f>D43+E43</f>
        <v>278640</v>
      </c>
      <c r="E44" s="45"/>
      <c r="F44" s="44">
        <f>F43+G43</f>
        <v>0</v>
      </c>
      <c r="G44" s="45"/>
      <c r="H44" s="44">
        <f>H43+I43</f>
        <v>4067609.9999999995</v>
      </c>
      <c r="I44" s="45"/>
      <c r="J44" s="44">
        <f>J43+K43</f>
        <v>0</v>
      </c>
      <c r="K44" s="45"/>
      <c r="L44" s="44">
        <f>L43+M43</f>
        <v>26093895</v>
      </c>
      <c r="M44" s="46"/>
      <c r="N44" s="22">
        <f>B44+D44+F44+H44+J44</f>
        <v>26093895</v>
      </c>
      <c r="P44" s="5" t="s">
        <v>0</v>
      </c>
      <c r="Q44" s="44">
        <f>Q43+R43</f>
        <v>5246</v>
      </c>
      <c r="R44" s="45"/>
      <c r="S44" s="44">
        <f>S43+T43</f>
        <v>216</v>
      </c>
      <c r="T44" s="45"/>
      <c r="U44" s="44">
        <f>U43+V43</f>
        <v>0</v>
      </c>
      <c r="V44" s="45"/>
      <c r="W44" s="44">
        <f>W43+X43</f>
        <v>1683</v>
      </c>
      <c r="X44" s="45"/>
      <c r="Y44" s="44">
        <f>Y43+Z43</f>
        <v>842</v>
      </c>
      <c r="Z44" s="45"/>
      <c r="AA44" s="44">
        <f>AA43+AB43</f>
        <v>7987</v>
      </c>
      <c r="AB44" s="46"/>
      <c r="AC44" s="22">
        <f>Q44+S44+U44+W44+Y44</f>
        <v>7987</v>
      </c>
      <c r="AE44" s="5" t="s">
        <v>0</v>
      </c>
      <c r="AF44" s="24">
        <f>IFERROR(B44/Q44,"N.A.")</f>
        <v>4145.5670987418989</v>
      </c>
      <c r="AG44" s="25"/>
      <c r="AH44" s="24">
        <f>IFERROR(D44/S44,"N.A.")</f>
        <v>1290</v>
      </c>
      <c r="AI44" s="25"/>
      <c r="AJ44" s="24" t="str">
        <f>IFERROR(F44/U44,"N.A.")</f>
        <v>N.A.</v>
      </c>
      <c r="AK44" s="25"/>
      <c r="AL44" s="24">
        <f>IFERROR(H44/W44,"N.A.")</f>
        <v>2416.8805704099818</v>
      </c>
      <c r="AM44" s="25"/>
      <c r="AN44" s="24">
        <f>IFERROR(J44/Y44,"N.A.")</f>
        <v>0</v>
      </c>
      <c r="AO44" s="25"/>
      <c r="AP44" s="24">
        <f>IFERROR(L44/AA44,"N.A.")</f>
        <v>3267.0458244647552</v>
      </c>
      <c r="AQ44" s="25"/>
      <c r="AR44" s="16">
        <f>IFERROR(N44/AC44, "N.A.")</f>
        <v>3267.0458244647552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8159250</v>
      </c>
      <c r="C15" s="2"/>
      <c r="D15" s="2"/>
      <c r="E15" s="2"/>
      <c r="F15" s="2"/>
      <c r="G15" s="2"/>
      <c r="H15" s="2">
        <v>15768252</v>
      </c>
      <c r="I15" s="2"/>
      <c r="J15" s="2">
        <v>0</v>
      </c>
      <c r="K15" s="2"/>
      <c r="L15" s="1">
        <f>B15+D15+F15+H15+J15</f>
        <v>23927502</v>
      </c>
      <c r="M15" s="13">
        <f>C15+E15+G15+I15+K15</f>
        <v>0</v>
      </c>
      <c r="N15" s="14">
        <f>L15+M15</f>
        <v>23927502</v>
      </c>
      <c r="P15" s="3" t="s">
        <v>12</v>
      </c>
      <c r="Q15" s="2">
        <v>2188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3426</v>
      </c>
      <c r="X15" s="2">
        <v>0</v>
      </c>
      <c r="Y15" s="2">
        <v>420</v>
      </c>
      <c r="Z15" s="2">
        <v>0</v>
      </c>
      <c r="AA15" s="1">
        <f>Q15+S15+U15+W15+Y15</f>
        <v>6034</v>
      </c>
      <c r="AB15" s="13">
        <f>R15+T15+V15+X15+Z15</f>
        <v>0</v>
      </c>
      <c r="AC15" s="14">
        <f>AA15+AB15</f>
        <v>6034</v>
      </c>
      <c r="AE15" s="3" t="s">
        <v>12</v>
      </c>
      <c r="AF15" s="2">
        <f>IFERROR(B15/Q15, "N.A.")</f>
        <v>3729.0904936014626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4602.5253940455341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3965.4461385482268</v>
      </c>
      <c r="AQ15" s="13" t="str">
        <f t="shared" si="0"/>
        <v>N.A.</v>
      </c>
      <c r="AR15" s="14">
        <f t="shared" si="0"/>
        <v>3965.4461385482268</v>
      </c>
    </row>
    <row r="16" spans="1:44" ht="15" customHeight="1" thickBot="1" x14ac:dyDescent="0.3">
      <c r="A16" s="3" t="s">
        <v>13</v>
      </c>
      <c r="B16" s="2">
        <v>342280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342280</v>
      </c>
      <c r="M16" s="13">
        <f t="shared" si="1"/>
        <v>0</v>
      </c>
      <c r="N16" s="14">
        <f t="shared" ref="N16:N18" si="2">L16+M16</f>
        <v>342280</v>
      </c>
      <c r="P16" s="3" t="s">
        <v>13</v>
      </c>
      <c r="Q16" s="2">
        <v>199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199</v>
      </c>
      <c r="AB16" s="13">
        <f t="shared" si="3"/>
        <v>0</v>
      </c>
      <c r="AC16" s="14">
        <f t="shared" ref="AC16:AC18" si="4">AA16+AB16</f>
        <v>199</v>
      </c>
      <c r="AE16" s="3" t="s">
        <v>13</v>
      </c>
      <c r="AF16" s="2">
        <f t="shared" ref="AF16:AF19" si="5">IFERROR(B16/Q16, "N.A.")</f>
        <v>1720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1720</v>
      </c>
      <c r="AQ16" s="13" t="str">
        <f t="shared" si="0"/>
        <v>N.A.</v>
      </c>
      <c r="AR16" s="14">
        <f t="shared" si="0"/>
        <v>1720</v>
      </c>
    </row>
    <row r="17" spans="1:44" ht="15" customHeight="1" thickBot="1" x14ac:dyDescent="0.3">
      <c r="A17" s="3" t="s">
        <v>14</v>
      </c>
      <c r="B17" s="2">
        <v>2682120</v>
      </c>
      <c r="C17" s="2">
        <v>12462830</v>
      </c>
      <c r="D17" s="2"/>
      <c r="E17" s="2"/>
      <c r="F17" s="2"/>
      <c r="G17" s="2"/>
      <c r="H17" s="2"/>
      <c r="I17" s="2">
        <v>1572100</v>
      </c>
      <c r="J17" s="2"/>
      <c r="K17" s="2"/>
      <c r="L17" s="1">
        <f t="shared" si="1"/>
        <v>2682120</v>
      </c>
      <c r="M17" s="13">
        <f t="shared" si="1"/>
        <v>14034930</v>
      </c>
      <c r="N17" s="14">
        <f t="shared" si="2"/>
        <v>16717050</v>
      </c>
      <c r="P17" s="3" t="s">
        <v>14</v>
      </c>
      <c r="Q17" s="2">
        <v>786</v>
      </c>
      <c r="R17" s="2">
        <v>2301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597</v>
      </c>
      <c r="Y17" s="2">
        <v>0</v>
      </c>
      <c r="Z17" s="2">
        <v>0</v>
      </c>
      <c r="AA17" s="1">
        <f t="shared" si="3"/>
        <v>786</v>
      </c>
      <c r="AB17" s="13">
        <f t="shared" si="3"/>
        <v>2898</v>
      </c>
      <c r="AC17" s="14">
        <f t="shared" si="4"/>
        <v>3684</v>
      </c>
      <c r="AE17" s="3" t="s">
        <v>14</v>
      </c>
      <c r="AF17" s="2">
        <f t="shared" si="5"/>
        <v>3412.3664122137407</v>
      </c>
      <c r="AG17" s="2">
        <f t="shared" si="0"/>
        <v>5416.2668405041286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2633.3333333333335</v>
      </c>
      <c r="AN17" s="2" t="str">
        <f t="shared" si="0"/>
        <v>N.A.</v>
      </c>
      <c r="AO17" s="2" t="str">
        <f t="shared" si="0"/>
        <v>N.A.</v>
      </c>
      <c r="AP17" s="15">
        <f t="shared" si="0"/>
        <v>3412.3664122137407</v>
      </c>
      <c r="AQ17" s="13">
        <f t="shared" si="0"/>
        <v>4842.971014492754</v>
      </c>
      <c r="AR17" s="14">
        <f t="shared" si="0"/>
        <v>4537.7442996742675</v>
      </c>
    </row>
    <row r="18" spans="1:44" ht="15" customHeight="1" thickBot="1" x14ac:dyDescent="0.3">
      <c r="A18" s="3" t="s">
        <v>15</v>
      </c>
      <c r="B18" s="2">
        <v>3114490</v>
      </c>
      <c r="C18" s="2">
        <v>0</v>
      </c>
      <c r="D18" s="2"/>
      <c r="E18" s="2"/>
      <c r="F18" s="2"/>
      <c r="G18" s="2">
        <v>0</v>
      </c>
      <c r="H18" s="2">
        <v>3363459.9999999995</v>
      </c>
      <c r="I18" s="2"/>
      <c r="J18" s="2">
        <v>0</v>
      </c>
      <c r="K18" s="2"/>
      <c r="L18" s="1">
        <f t="shared" si="1"/>
        <v>6477950</v>
      </c>
      <c r="M18" s="13">
        <f t="shared" si="1"/>
        <v>0</v>
      </c>
      <c r="N18" s="14">
        <f t="shared" si="2"/>
        <v>6477950</v>
      </c>
      <c r="P18" s="3" t="s">
        <v>15</v>
      </c>
      <c r="Q18" s="2">
        <v>1007</v>
      </c>
      <c r="R18" s="2">
        <v>194</v>
      </c>
      <c r="S18" s="2">
        <v>0</v>
      </c>
      <c r="T18" s="2">
        <v>0</v>
      </c>
      <c r="U18" s="2">
        <v>0</v>
      </c>
      <c r="V18" s="2">
        <v>415</v>
      </c>
      <c r="W18" s="2">
        <v>5030</v>
      </c>
      <c r="X18" s="2">
        <v>0</v>
      </c>
      <c r="Y18" s="2">
        <v>1039</v>
      </c>
      <c r="Z18" s="2">
        <v>0</v>
      </c>
      <c r="AA18" s="1">
        <f t="shared" si="3"/>
        <v>7076</v>
      </c>
      <c r="AB18" s="13">
        <f t="shared" si="3"/>
        <v>609</v>
      </c>
      <c r="AC18" s="21">
        <f t="shared" si="4"/>
        <v>7685</v>
      </c>
      <c r="AE18" s="3" t="s">
        <v>15</v>
      </c>
      <c r="AF18" s="2">
        <f t="shared" si="5"/>
        <v>3092.840119165839</v>
      </c>
      <c r="AG18" s="2">
        <f t="shared" si="0"/>
        <v>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668.6799204771371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915.48191068400229</v>
      </c>
      <c r="AQ18" s="13">
        <f t="shared" si="0"/>
        <v>0</v>
      </c>
      <c r="AR18" s="14">
        <f t="shared" si="0"/>
        <v>842.93428757319452</v>
      </c>
    </row>
    <row r="19" spans="1:44" ht="15" customHeight="1" thickBot="1" x14ac:dyDescent="0.3">
      <c r="A19" s="4" t="s">
        <v>16</v>
      </c>
      <c r="B19" s="2">
        <v>14298140</v>
      </c>
      <c r="C19" s="2">
        <v>12462830</v>
      </c>
      <c r="D19" s="2"/>
      <c r="E19" s="2"/>
      <c r="F19" s="2"/>
      <c r="G19" s="2">
        <v>0</v>
      </c>
      <c r="H19" s="2">
        <v>19131711.999999993</v>
      </c>
      <c r="I19" s="2">
        <v>1572100</v>
      </c>
      <c r="J19" s="2">
        <v>0</v>
      </c>
      <c r="K19" s="2"/>
      <c r="L19" s="1">
        <f t="shared" ref="L19" si="6">B19+D19+F19+H19+J19</f>
        <v>33429851.999999993</v>
      </c>
      <c r="M19" s="13">
        <f t="shared" ref="M19" si="7">C19+E19+G19+I19+K19</f>
        <v>14034930</v>
      </c>
      <c r="N19" s="21">
        <f t="shared" ref="N19" si="8">L19+M19</f>
        <v>47464781.999999993</v>
      </c>
      <c r="P19" s="4" t="s">
        <v>16</v>
      </c>
      <c r="Q19" s="2">
        <v>4180</v>
      </c>
      <c r="R19" s="2">
        <v>2495</v>
      </c>
      <c r="S19" s="2">
        <v>0</v>
      </c>
      <c r="T19" s="2">
        <v>0</v>
      </c>
      <c r="U19" s="2">
        <v>0</v>
      </c>
      <c r="V19" s="2">
        <v>415</v>
      </c>
      <c r="W19" s="2">
        <v>8456</v>
      </c>
      <c r="X19" s="2">
        <v>597</v>
      </c>
      <c r="Y19" s="2">
        <v>1459</v>
      </c>
      <c r="Z19" s="2">
        <v>0</v>
      </c>
      <c r="AA19" s="1">
        <f t="shared" ref="AA19" si="9">Q19+S19+U19+W19+Y19</f>
        <v>14095</v>
      </c>
      <c r="AB19" s="13">
        <f t="shared" ref="AB19" si="10">R19+T19+V19+X19+Z19</f>
        <v>3507</v>
      </c>
      <c r="AC19" s="14">
        <f t="shared" ref="AC19" si="11">AA19+AB19</f>
        <v>17602</v>
      </c>
      <c r="AE19" s="4" t="s">
        <v>16</v>
      </c>
      <c r="AF19" s="2">
        <f t="shared" si="5"/>
        <v>3420.6076555023924</v>
      </c>
      <c r="AG19" s="2">
        <f t="shared" si="0"/>
        <v>4995.1222444889781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>
        <f t="shared" si="0"/>
        <v>0</v>
      </c>
      <c r="AL19" s="2">
        <f t="shared" si="0"/>
        <v>2262.5014191106898</v>
      </c>
      <c r="AM19" s="2">
        <f t="shared" si="0"/>
        <v>2633.3333333333335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2371.7525363604109</v>
      </c>
      <c r="AQ19" s="13">
        <f t="shared" ref="AQ19" si="13">IFERROR(M19/AB19, "N.A.")</f>
        <v>4001.9760479041915</v>
      </c>
      <c r="AR19" s="14">
        <f t="shared" ref="AR19" si="14">IFERROR(N19/AC19, "N.A.")</f>
        <v>2696.5561867969545</v>
      </c>
    </row>
    <row r="20" spans="1:44" ht="15" customHeight="1" thickBot="1" x14ac:dyDescent="0.3">
      <c r="A20" s="5" t="s">
        <v>0</v>
      </c>
      <c r="B20" s="44">
        <f>B19+C19</f>
        <v>26760970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20703811.999999993</v>
      </c>
      <c r="I20" s="45"/>
      <c r="J20" s="44">
        <f>J19+K19</f>
        <v>0</v>
      </c>
      <c r="K20" s="45"/>
      <c r="L20" s="44">
        <f>L19+M19</f>
        <v>47464781.999999993</v>
      </c>
      <c r="M20" s="46"/>
      <c r="N20" s="22">
        <f>B20+D20+F20+H20+J20</f>
        <v>47464781.999999993</v>
      </c>
      <c r="P20" s="5" t="s">
        <v>0</v>
      </c>
      <c r="Q20" s="44">
        <f>Q19+R19</f>
        <v>6675</v>
      </c>
      <c r="R20" s="45"/>
      <c r="S20" s="44">
        <f>S19+T19</f>
        <v>0</v>
      </c>
      <c r="T20" s="45"/>
      <c r="U20" s="44">
        <f>U19+V19</f>
        <v>415</v>
      </c>
      <c r="V20" s="45"/>
      <c r="W20" s="44">
        <f>W19+X19</f>
        <v>9053</v>
      </c>
      <c r="X20" s="45"/>
      <c r="Y20" s="44">
        <f>Y19+Z19</f>
        <v>1459</v>
      </c>
      <c r="Z20" s="45"/>
      <c r="AA20" s="44">
        <f>AA19+AB19</f>
        <v>17602</v>
      </c>
      <c r="AB20" s="45"/>
      <c r="AC20" s="23">
        <f>Q20+S20+U20+W20+Y20</f>
        <v>17602</v>
      </c>
      <c r="AE20" s="5" t="s">
        <v>0</v>
      </c>
      <c r="AF20" s="24">
        <f>IFERROR(B20/Q20,"N.A.")</f>
        <v>4009.1340823970036</v>
      </c>
      <c r="AG20" s="25"/>
      <c r="AH20" s="24" t="str">
        <f>IFERROR(D20/S20,"N.A.")</f>
        <v>N.A.</v>
      </c>
      <c r="AI20" s="25"/>
      <c r="AJ20" s="24">
        <f>IFERROR(F20/U20,"N.A.")</f>
        <v>0</v>
      </c>
      <c r="AK20" s="25"/>
      <c r="AL20" s="24">
        <f>IFERROR(H20/W20,"N.A.")</f>
        <v>2286.9559262123043</v>
      </c>
      <c r="AM20" s="25"/>
      <c r="AN20" s="24">
        <f>IFERROR(J20/Y20,"N.A.")</f>
        <v>0</v>
      </c>
      <c r="AO20" s="25"/>
      <c r="AP20" s="24">
        <f>IFERROR(L20/AA20,"N.A.")</f>
        <v>2696.5561867969545</v>
      </c>
      <c r="AQ20" s="25"/>
      <c r="AR20" s="16">
        <f>IFERROR(N20/AC20, "N.A.")</f>
        <v>2696.5561867969545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7658730</v>
      </c>
      <c r="C27" s="2"/>
      <c r="D27" s="2"/>
      <c r="E27" s="2"/>
      <c r="F27" s="2"/>
      <c r="G27" s="2"/>
      <c r="H27" s="2">
        <v>5439500</v>
      </c>
      <c r="I27" s="2"/>
      <c r="J27" s="2">
        <v>0</v>
      </c>
      <c r="K27" s="2"/>
      <c r="L27" s="1">
        <f>B27+D27+F27+H27+J27</f>
        <v>13098230</v>
      </c>
      <c r="M27" s="13">
        <f>C27+E27+G27+I27+K27</f>
        <v>0</v>
      </c>
      <c r="N27" s="14">
        <f>L27+M27</f>
        <v>13098230</v>
      </c>
      <c r="P27" s="3" t="s">
        <v>12</v>
      </c>
      <c r="Q27" s="2">
        <v>1994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1002</v>
      </c>
      <c r="X27" s="2">
        <v>0</v>
      </c>
      <c r="Y27" s="2">
        <v>420</v>
      </c>
      <c r="Z27" s="2">
        <v>0</v>
      </c>
      <c r="AA27" s="1">
        <f>Q27+S27+U27+W27+Y27</f>
        <v>3416</v>
      </c>
      <c r="AB27" s="13">
        <f>R27+T27+V27+X27+Z27</f>
        <v>0</v>
      </c>
      <c r="AC27" s="14">
        <f>AA27+AB27</f>
        <v>3416</v>
      </c>
      <c r="AE27" s="3" t="s">
        <v>12</v>
      </c>
      <c r="AF27" s="2">
        <f>IFERROR(B27/Q27, "N.A.")</f>
        <v>3840.8876629889669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5428.6427145708585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3834.3764637002341</v>
      </c>
      <c r="AQ27" s="13" t="str">
        <f t="shared" si="15"/>
        <v>N.A.</v>
      </c>
      <c r="AR27" s="14">
        <f t="shared" si="15"/>
        <v>3834.3764637002341</v>
      </c>
    </row>
    <row r="28" spans="1:44" ht="15" customHeight="1" thickBot="1" x14ac:dyDescent="0.3">
      <c r="A28" s="3" t="s">
        <v>13</v>
      </c>
      <c r="B28" s="2">
        <v>342280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342280</v>
      </c>
      <c r="M28" s="13">
        <f t="shared" si="16"/>
        <v>0</v>
      </c>
      <c r="N28" s="14">
        <f t="shared" ref="N28:N30" si="17">L28+M28</f>
        <v>342280</v>
      </c>
      <c r="P28" s="3" t="s">
        <v>13</v>
      </c>
      <c r="Q28" s="2">
        <v>199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199</v>
      </c>
      <c r="AB28" s="13">
        <f t="shared" si="18"/>
        <v>0</v>
      </c>
      <c r="AC28" s="14">
        <f t="shared" ref="AC28:AC30" si="19">AA28+AB28</f>
        <v>199</v>
      </c>
      <c r="AE28" s="3" t="s">
        <v>13</v>
      </c>
      <c r="AF28" s="2">
        <f t="shared" ref="AF28:AF31" si="20">IFERROR(B28/Q28, "N.A.")</f>
        <v>1720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1720</v>
      </c>
      <c r="AQ28" s="13" t="str">
        <f t="shared" si="15"/>
        <v>N.A.</v>
      </c>
      <c r="AR28" s="14">
        <f t="shared" si="15"/>
        <v>1720</v>
      </c>
    </row>
    <row r="29" spans="1:44" ht="15" customHeight="1" thickBot="1" x14ac:dyDescent="0.3">
      <c r="A29" s="3" t="s">
        <v>14</v>
      </c>
      <c r="B29" s="2">
        <v>2344999.9999999995</v>
      </c>
      <c r="C29" s="2">
        <v>11298830</v>
      </c>
      <c r="D29" s="2"/>
      <c r="E29" s="2"/>
      <c r="F29" s="2"/>
      <c r="G29" s="2"/>
      <c r="H29" s="2"/>
      <c r="I29" s="2">
        <v>1572100</v>
      </c>
      <c r="J29" s="2"/>
      <c r="K29" s="2"/>
      <c r="L29" s="1">
        <f t="shared" si="16"/>
        <v>2344999.9999999995</v>
      </c>
      <c r="M29" s="13">
        <f t="shared" si="16"/>
        <v>12870930</v>
      </c>
      <c r="N29" s="14">
        <f t="shared" si="17"/>
        <v>15215930</v>
      </c>
      <c r="P29" s="3" t="s">
        <v>14</v>
      </c>
      <c r="Q29" s="2">
        <v>393</v>
      </c>
      <c r="R29" s="2">
        <v>1913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597</v>
      </c>
      <c r="Y29" s="2">
        <v>0</v>
      </c>
      <c r="Z29" s="2">
        <v>0</v>
      </c>
      <c r="AA29" s="1">
        <f t="shared" si="18"/>
        <v>393</v>
      </c>
      <c r="AB29" s="13">
        <f t="shared" si="18"/>
        <v>2510</v>
      </c>
      <c r="AC29" s="14">
        <f t="shared" si="19"/>
        <v>2903</v>
      </c>
      <c r="AE29" s="3" t="s">
        <v>14</v>
      </c>
      <c r="AF29" s="2">
        <f t="shared" si="20"/>
        <v>5966.9211195928738</v>
      </c>
      <c r="AG29" s="2">
        <f t="shared" si="15"/>
        <v>5906.3408259278622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2633.3333333333335</v>
      </c>
      <c r="AN29" s="2" t="str">
        <f t="shared" si="15"/>
        <v>N.A.</v>
      </c>
      <c r="AO29" s="2" t="str">
        <f t="shared" si="15"/>
        <v>N.A.</v>
      </c>
      <c r="AP29" s="15">
        <f t="shared" si="15"/>
        <v>5966.9211195928738</v>
      </c>
      <c r="AQ29" s="13">
        <f t="shared" si="15"/>
        <v>5127.8605577689241</v>
      </c>
      <c r="AR29" s="14">
        <f t="shared" si="15"/>
        <v>5241.450223906304</v>
      </c>
    </row>
    <row r="30" spans="1:44" ht="15" customHeight="1" thickBot="1" x14ac:dyDescent="0.3">
      <c r="A30" s="3" t="s">
        <v>15</v>
      </c>
      <c r="B30" s="2">
        <v>3114490</v>
      </c>
      <c r="C30" s="2">
        <v>0</v>
      </c>
      <c r="D30" s="2"/>
      <c r="E30" s="2"/>
      <c r="F30" s="2"/>
      <c r="G30" s="2">
        <v>0</v>
      </c>
      <c r="H30" s="2">
        <v>1938869.9999999995</v>
      </c>
      <c r="I30" s="2"/>
      <c r="J30" s="2">
        <v>0</v>
      </c>
      <c r="K30" s="2"/>
      <c r="L30" s="1">
        <f t="shared" si="16"/>
        <v>5053360</v>
      </c>
      <c r="M30" s="13">
        <f t="shared" si="16"/>
        <v>0</v>
      </c>
      <c r="N30" s="14">
        <f t="shared" si="17"/>
        <v>5053360</v>
      </c>
      <c r="P30" s="3" t="s">
        <v>15</v>
      </c>
      <c r="Q30" s="2">
        <v>1007</v>
      </c>
      <c r="R30" s="2">
        <v>194</v>
      </c>
      <c r="S30" s="2">
        <v>0</v>
      </c>
      <c r="T30" s="2">
        <v>0</v>
      </c>
      <c r="U30" s="2">
        <v>0</v>
      </c>
      <c r="V30" s="2">
        <v>415</v>
      </c>
      <c r="W30" s="2">
        <v>3333</v>
      </c>
      <c r="X30" s="2">
        <v>0</v>
      </c>
      <c r="Y30" s="2">
        <v>818</v>
      </c>
      <c r="Z30" s="2">
        <v>0</v>
      </c>
      <c r="AA30" s="1">
        <f t="shared" si="18"/>
        <v>5158</v>
      </c>
      <c r="AB30" s="13">
        <f t="shared" si="18"/>
        <v>609</v>
      </c>
      <c r="AC30" s="21">
        <f t="shared" si="19"/>
        <v>5767</v>
      </c>
      <c r="AE30" s="3" t="s">
        <v>15</v>
      </c>
      <c r="AF30" s="2">
        <f t="shared" si="20"/>
        <v>3092.840119165839</v>
      </c>
      <c r="AG30" s="2">
        <f t="shared" si="15"/>
        <v>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581.7191719171916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979.71306708026361</v>
      </c>
      <c r="AQ30" s="13">
        <f t="shared" si="15"/>
        <v>0</v>
      </c>
      <c r="AR30" s="14">
        <f t="shared" si="15"/>
        <v>876.2545517600139</v>
      </c>
    </row>
    <row r="31" spans="1:44" ht="15" customHeight="1" thickBot="1" x14ac:dyDescent="0.3">
      <c r="A31" s="4" t="s">
        <v>16</v>
      </c>
      <c r="B31" s="2">
        <v>13460500</v>
      </c>
      <c r="C31" s="2">
        <v>11298830</v>
      </c>
      <c r="D31" s="2"/>
      <c r="E31" s="2"/>
      <c r="F31" s="2"/>
      <c r="G31" s="2">
        <v>0</v>
      </c>
      <c r="H31" s="2">
        <v>7378369.9999999991</v>
      </c>
      <c r="I31" s="2">
        <v>1572100</v>
      </c>
      <c r="J31" s="2">
        <v>0</v>
      </c>
      <c r="K31" s="2"/>
      <c r="L31" s="1">
        <f t="shared" ref="L31" si="21">B31+D31+F31+H31+J31</f>
        <v>20838870</v>
      </c>
      <c r="M31" s="13">
        <f t="shared" ref="M31" si="22">C31+E31+G31+I31+K31</f>
        <v>12870930</v>
      </c>
      <c r="N31" s="21">
        <f t="shared" ref="N31" si="23">L31+M31</f>
        <v>33709800</v>
      </c>
      <c r="P31" s="4" t="s">
        <v>16</v>
      </c>
      <c r="Q31" s="2">
        <v>3593</v>
      </c>
      <c r="R31" s="2">
        <v>2107</v>
      </c>
      <c r="S31" s="2">
        <v>0</v>
      </c>
      <c r="T31" s="2">
        <v>0</v>
      </c>
      <c r="U31" s="2">
        <v>0</v>
      </c>
      <c r="V31" s="2">
        <v>415</v>
      </c>
      <c r="W31" s="2">
        <v>4335</v>
      </c>
      <c r="X31" s="2">
        <v>597</v>
      </c>
      <c r="Y31" s="2">
        <v>1238</v>
      </c>
      <c r="Z31" s="2">
        <v>0</v>
      </c>
      <c r="AA31" s="1">
        <f t="shared" ref="AA31" si="24">Q31+S31+U31+W31+Y31</f>
        <v>9166</v>
      </c>
      <c r="AB31" s="13">
        <f t="shared" ref="AB31" si="25">R31+T31+V31+X31+Z31</f>
        <v>3119</v>
      </c>
      <c r="AC31" s="14">
        <f t="shared" ref="AC31" si="26">AA31+AB31</f>
        <v>12285</v>
      </c>
      <c r="AE31" s="4" t="s">
        <v>16</v>
      </c>
      <c r="AF31" s="2">
        <f t="shared" si="20"/>
        <v>3746.3122738658503</v>
      </c>
      <c r="AG31" s="2">
        <f t="shared" si="15"/>
        <v>5362.5201708590412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>
        <f t="shared" si="15"/>
        <v>0</v>
      </c>
      <c r="AL31" s="2">
        <f t="shared" si="15"/>
        <v>1702.0461361014993</v>
      </c>
      <c r="AM31" s="2">
        <f t="shared" si="15"/>
        <v>2633.3333333333335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2273.4966179358498</v>
      </c>
      <c r="AQ31" s="13">
        <f t="shared" ref="AQ31" si="28">IFERROR(M31/AB31, "N.A.")</f>
        <v>4126.6207117665917</v>
      </c>
      <c r="AR31" s="14">
        <f t="shared" ref="AR31" si="29">IFERROR(N31/AC31, "N.A.")</f>
        <v>2743.9804639804638</v>
      </c>
    </row>
    <row r="32" spans="1:44" ht="15" customHeight="1" thickBot="1" x14ac:dyDescent="0.3">
      <c r="A32" s="5" t="s">
        <v>0</v>
      </c>
      <c r="B32" s="44">
        <f>B31+C31</f>
        <v>24759330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8950470</v>
      </c>
      <c r="I32" s="45"/>
      <c r="J32" s="44">
        <f>J31+K31</f>
        <v>0</v>
      </c>
      <c r="K32" s="45"/>
      <c r="L32" s="44">
        <f>L31+M31</f>
        <v>33709800</v>
      </c>
      <c r="M32" s="46"/>
      <c r="N32" s="22">
        <f>B32+D32+F32+H32+J32</f>
        <v>33709800</v>
      </c>
      <c r="P32" s="5" t="s">
        <v>0</v>
      </c>
      <c r="Q32" s="44">
        <f>Q31+R31</f>
        <v>5700</v>
      </c>
      <c r="R32" s="45"/>
      <c r="S32" s="44">
        <f>S31+T31</f>
        <v>0</v>
      </c>
      <c r="T32" s="45"/>
      <c r="U32" s="44">
        <f>U31+V31</f>
        <v>415</v>
      </c>
      <c r="V32" s="45"/>
      <c r="W32" s="44">
        <f>W31+X31</f>
        <v>4932</v>
      </c>
      <c r="X32" s="45"/>
      <c r="Y32" s="44">
        <f>Y31+Z31</f>
        <v>1238</v>
      </c>
      <c r="Z32" s="45"/>
      <c r="AA32" s="44">
        <f>AA31+AB31</f>
        <v>12285</v>
      </c>
      <c r="AB32" s="45"/>
      <c r="AC32" s="23">
        <f>Q32+S32+U32+W32+Y32</f>
        <v>12285</v>
      </c>
      <c r="AE32" s="5" t="s">
        <v>0</v>
      </c>
      <c r="AF32" s="24">
        <f>IFERROR(B32/Q32,"N.A.")</f>
        <v>4343.742105263158</v>
      </c>
      <c r="AG32" s="25"/>
      <c r="AH32" s="24" t="str">
        <f>IFERROR(D32/S32,"N.A.")</f>
        <v>N.A.</v>
      </c>
      <c r="AI32" s="25"/>
      <c r="AJ32" s="24">
        <f>IFERROR(F32/U32,"N.A.")</f>
        <v>0</v>
      </c>
      <c r="AK32" s="25"/>
      <c r="AL32" s="24">
        <f>IFERROR(H32/W32,"N.A.")</f>
        <v>1814.7749391727493</v>
      </c>
      <c r="AM32" s="25"/>
      <c r="AN32" s="24">
        <f>IFERROR(J32/Y32,"N.A.")</f>
        <v>0</v>
      </c>
      <c r="AO32" s="25"/>
      <c r="AP32" s="24">
        <f>IFERROR(L32/AA32,"N.A.")</f>
        <v>2743.9804639804638</v>
      </c>
      <c r="AQ32" s="25"/>
      <c r="AR32" s="16">
        <f>IFERROR(N32/AC32, "N.A.")</f>
        <v>2743.9804639804638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500520</v>
      </c>
      <c r="C39" s="2"/>
      <c r="D39" s="2"/>
      <c r="E39" s="2"/>
      <c r="F39" s="2"/>
      <c r="G39" s="2"/>
      <c r="H39" s="2">
        <v>10328751.999999998</v>
      </c>
      <c r="I39" s="2"/>
      <c r="J39" s="2"/>
      <c r="K39" s="2"/>
      <c r="L39" s="1">
        <f>B39+D39+F39+H39+J39</f>
        <v>10829271.999999998</v>
      </c>
      <c r="M39" s="13">
        <f>C39+E39+G39+I39+K39</f>
        <v>0</v>
      </c>
      <c r="N39" s="14">
        <f>L39+M39</f>
        <v>10829271.999999998</v>
      </c>
      <c r="P39" s="3" t="s">
        <v>12</v>
      </c>
      <c r="Q39" s="2">
        <v>194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2424</v>
      </c>
      <c r="X39" s="2">
        <v>0</v>
      </c>
      <c r="Y39" s="2">
        <v>0</v>
      </c>
      <c r="Z39" s="2">
        <v>0</v>
      </c>
      <c r="AA39" s="1">
        <f>Q39+S39+U39+W39+Y39</f>
        <v>2618</v>
      </c>
      <c r="AB39" s="13">
        <f>R39+T39+V39+X39+Z39</f>
        <v>0</v>
      </c>
      <c r="AC39" s="14">
        <f>AA39+AB39</f>
        <v>2618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4261.0363036303625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4136.4675324675318</v>
      </c>
      <c r="AQ39" s="13" t="str">
        <f t="shared" si="30"/>
        <v>N.A.</v>
      </c>
      <c r="AR39" s="14">
        <f t="shared" si="30"/>
        <v>4136.4675324675318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337120</v>
      </c>
      <c r="C41" s="2">
        <v>1164000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337120</v>
      </c>
      <c r="M41" s="13">
        <f t="shared" si="31"/>
        <v>1164000</v>
      </c>
      <c r="N41" s="14">
        <f t="shared" si="32"/>
        <v>1501120</v>
      </c>
      <c r="P41" s="3" t="s">
        <v>14</v>
      </c>
      <c r="Q41" s="2">
        <v>393</v>
      </c>
      <c r="R41" s="2">
        <v>388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393</v>
      </c>
      <c r="AB41" s="13">
        <f t="shared" si="33"/>
        <v>388</v>
      </c>
      <c r="AC41" s="14">
        <f t="shared" si="34"/>
        <v>781</v>
      </c>
      <c r="AE41" s="3" t="s">
        <v>14</v>
      </c>
      <c r="AF41" s="2">
        <f t="shared" si="35"/>
        <v>857.81170483460562</v>
      </c>
      <c r="AG41" s="2">
        <f t="shared" si="30"/>
        <v>3000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857.81170483460562</v>
      </c>
      <c r="AQ41" s="13">
        <f t="shared" si="30"/>
        <v>3000</v>
      </c>
      <c r="AR41" s="14">
        <f t="shared" si="30"/>
        <v>1922.0486555697823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1424590.0000000002</v>
      </c>
      <c r="I42" s="2"/>
      <c r="J42" s="2">
        <v>0</v>
      </c>
      <c r="K42" s="2"/>
      <c r="L42" s="1">
        <f t="shared" si="31"/>
        <v>1424590.0000000002</v>
      </c>
      <c r="M42" s="13">
        <f t="shared" si="31"/>
        <v>0</v>
      </c>
      <c r="N42" s="14">
        <f t="shared" si="32"/>
        <v>1424590.0000000002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1697</v>
      </c>
      <c r="X42" s="2">
        <v>0</v>
      </c>
      <c r="Y42" s="2">
        <v>221</v>
      </c>
      <c r="Z42" s="2">
        <v>0</v>
      </c>
      <c r="AA42" s="1">
        <f t="shared" si="33"/>
        <v>1918</v>
      </c>
      <c r="AB42" s="13">
        <f t="shared" si="33"/>
        <v>0</v>
      </c>
      <c r="AC42" s="14">
        <f t="shared" si="34"/>
        <v>1918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839.47554507955226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742.74765380604811</v>
      </c>
      <c r="AQ42" s="13" t="str">
        <f t="shared" si="30"/>
        <v>N.A.</v>
      </c>
      <c r="AR42" s="14">
        <f t="shared" si="30"/>
        <v>742.74765380604811</v>
      </c>
    </row>
    <row r="43" spans="1:44" ht="15" customHeight="1" thickBot="1" x14ac:dyDescent="0.3">
      <c r="A43" s="4" t="s">
        <v>16</v>
      </c>
      <c r="B43" s="2">
        <v>837640</v>
      </c>
      <c r="C43" s="2">
        <v>1164000</v>
      </c>
      <c r="D43" s="2"/>
      <c r="E43" s="2"/>
      <c r="F43" s="2"/>
      <c r="G43" s="2"/>
      <c r="H43" s="2">
        <v>11753342.000000002</v>
      </c>
      <c r="I43" s="2"/>
      <c r="J43" s="2">
        <v>0</v>
      </c>
      <c r="K43" s="2"/>
      <c r="L43" s="1">
        <f t="shared" ref="L43" si="36">B43+D43+F43+H43+J43</f>
        <v>12590982.000000002</v>
      </c>
      <c r="M43" s="13">
        <f t="shared" ref="M43" si="37">C43+E43+G43+I43+K43</f>
        <v>1164000</v>
      </c>
      <c r="N43" s="21">
        <f t="shared" ref="N43" si="38">L43+M43</f>
        <v>13754982.000000002</v>
      </c>
      <c r="P43" s="4" t="s">
        <v>16</v>
      </c>
      <c r="Q43" s="2">
        <v>587</v>
      </c>
      <c r="R43" s="2">
        <v>388</v>
      </c>
      <c r="S43" s="2">
        <v>0</v>
      </c>
      <c r="T43" s="2">
        <v>0</v>
      </c>
      <c r="U43" s="2">
        <v>0</v>
      </c>
      <c r="V43" s="2">
        <v>0</v>
      </c>
      <c r="W43" s="2">
        <v>4121</v>
      </c>
      <c r="X43" s="2">
        <v>0</v>
      </c>
      <c r="Y43" s="2">
        <v>221</v>
      </c>
      <c r="Z43" s="2">
        <v>0</v>
      </c>
      <c r="AA43" s="1">
        <f t="shared" ref="AA43" si="39">Q43+S43+U43+W43+Y43</f>
        <v>4929</v>
      </c>
      <c r="AB43" s="13">
        <f t="shared" ref="AB43" si="40">R43+T43+V43+X43+Z43</f>
        <v>388</v>
      </c>
      <c r="AC43" s="21">
        <f t="shared" ref="AC43" si="41">AA43+AB43</f>
        <v>5317</v>
      </c>
      <c r="AE43" s="4" t="s">
        <v>16</v>
      </c>
      <c r="AF43" s="2">
        <f t="shared" si="35"/>
        <v>1426.984667802385</v>
      </c>
      <c r="AG43" s="2">
        <f t="shared" si="30"/>
        <v>3000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2852.060664887164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2554.4698721850277</v>
      </c>
      <c r="AQ43" s="13">
        <f t="shared" ref="AQ43" si="43">IFERROR(M43/AB43, "N.A.")</f>
        <v>3000</v>
      </c>
      <c r="AR43" s="14">
        <f t="shared" ref="AR43" si="44">IFERROR(N43/AC43, "N.A.")</f>
        <v>2586.9817566296788</v>
      </c>
    </row>
    <row r="44" spans="1:44" ht="15" customHeight="1" thickBot="1" x14ac:dyDescent="0.3">
      <c r="A44" s="5" t="s">
        <v>0</v>
      </c>
      <c r="B44" s="44">
        <f>B43+C43</f>
        <v>2001640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11753342.000000002</v>
      </c>
      <c r="I44" s="45"/>
      <c r="J44" s="44">
        <f>J43+K43</f>
        <v>0</v>
      </c>
      <c r="K44" s="45"/>
      <c r="L44" s="44">
        <f>L43+M43</f>
        <v>13754982.000000002</v>
      </c>
      <c r="M44" s="46"/>
      <c r="N44" s="22">
        <f>B44+D44+F44+H44+J44</f>
        <v>13754982.000000002</v>
      </c>
      <c r="P44" s="5" t="s">
        <v>0</v>
      </c>
      <c r="Q44" s="44">
        <f>Q43+R43</f>
        <v>975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4121</v>
      </c>
      <c r="X44" s="45"/>
      <c r="Y44" s="44">
        <f>Y43+Z43</f>
        <v>221</v>
      </c>
      <c r="Z44" s="45"/>
      <c r="AA44" s="44">
        <f>AA43+AB43</f>
        <v>5317</v>
      </c>
      <c r="AB44" s="46"/>
      <c r="AC44" s="22">
        <f>Q44+S44+U44+W44+Y44</f>
        <v>5317</v>
      </c>
      <c r="AE44" s="5" t="s">
        <v>0</v>
      </c>
      <c r="AF44" s="24">
        <f>IFERROR(B44/Q44,"N.A.")</f>
        <v>2052.9641025641026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2852.060664887164</v>
      </c>
      <c r="AM44" s="25"/>
      <c r="AN44" s="24">
        <f>IFERROR(J44/Y44,"N.A.")</f>
        <v>0</v>
      </c>
      <c r="AO44" s="25"/>
      <c r="AP44" s="24">
        <f>IFERROR(L44/AA44,"N.A.")</f>
        <v>2586.9817566296788</v>
      </c>
      <c r="AQ44" s="25"/>
      <c r="AR44" s="16">
        <f>IFERROR(N44/AC44, "N.A.")</f>
        <v>2586.9817566296788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37529569.999999993</v>
      </c>
      <c r="C15" s="2"/>
      <c r="D15" s="2">
        <v>36851910.000000007</v>
      </c>
      <c r="E15" s="2"/>
      <c r="F15" s="2">
        <v>17898020</v>
      </c>
      <c r="G15" s="2"/>
      <c r="H15" s="2">
        <v>51946352.000000007</v>
      </c>
      <c r="I15" s="2"/>
      <c r="J15" s="2">
        <v>0</v>
      </c>
      <c r="K15" s="2"/>
      <c r="L15" s="1">
        <f>B15+D15+F15+H15+J15</f>
        <v>144225852</v>
      </c>
      <c r="M15" s="13">
        <f>C15+E15+G15+I15+K15</f>
        <v>0</v>
      </c>
      <c r="N15" s="14">
        <f>L15+M15</f>
        <v>144225852</v>
      </c>
      <c r="P15" s="3" t="s">
        <v>12</v>
      </c>
      <c r="Q15" s="2">
        <v>6749</v>
      </c>
      <c r="R15" s="2">
        <v>0</v>
      </c>
      <c r="S15" s="2">
        <v>5103</v>
      </c>
      <c r="T15" s="2">
        <v>0</v>
      </c>
      <c r="U15" s="2">
        <v>2605</v>
      </c>
      <c r="V15" s="2">
        <v>0</v>
      </c>
      <c r="W15" s="2">
        <v>11195</v>
      </c>
      <c r="X15" s="2">
        <v>0</v>
      </c>
      <c r="Y15" s="2">
        <v>1386</v>
      </c>
      <c r="Z15" s="2">
        <v>0</v>
      </c>
      <c r="AA15" s="1">
        <f>Q15+S15+U15+W15+Y15</f>
        <v>27038</v>
      </c>
      <c r="AB15" s="13">
        <f>R15+T15+V15+X15+Z15</f>
        <v>0</v>
      </c>
      <c r="AC15" s="14">
        <f>AA15+AB15</f>
        <v>27038</v>
      </c>
      <c r="AE15" s="3" t="s">
        <v>12</v>
      </c>
      <c r="AF15" s="2">
        <f>IFERROR(B15/Q15, "N.A.")</f>
        <v>5560.7601126092741</v>
      </c>
      <c r="AG15" s="2" t="str">
        <f t="shared" ref="AG15:AR19" si="0">IFERROR(C15/R15, "N.A.")</f>
        <v>N.A.</v>
      </c>
      <c r="AH15" s="2">
        <f t="shared" si="0"/>
        <v>7221.6166960611417</v>
      </c>
      <c r="AI15" s="2" t="str">
        <f t="shared" si="0"/>
        <v>N.A.</v>
      </c>
      <c r="AJ15" s="2">
        <f t="shared" si="0"/>
        <v>6870.6410748560456</v>
      </c>
      <c r="AK15" s="2" t="str">
        <f t="shared" si="0"/>
        <v>N.A.</v>
      </c>
      <c r="AL15" s="2">
        <f t="shared" si="0"/>
        <v>4640.1386333184464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5334.1908425179381</v>
      </c>
      <c r="AQ15" s="13" t="str">
        <f t="shared" si="0"/>
        <v>N.A.</v>
      </c>
      <c r="AR15" s="14">
        <f t="shared" si="0"/>
        <v>5334.1908425179381</v>
      </c>
    </row>
    <row r="16" spans="1:44" ht="15" customHeight="1" thickBot="1" x14ac:dyDescent="0.3">
      <c r="A16" s="3" t="s">
        <v>13</v>
      </c>
      <c r="B16" s="2">
        <v>18465274.999999996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18465274.999999996</v>
      </c>
      <c r="M16" s="13">
        <f t="shared" si="1"/>
        <v>0</v>
      </c>
      <c r="N16" s="14">
        <f t="shared" ref="N16:N18" si="2">L16+M16</f>
        <v>18465274.999999996</v>
      </c>
      <c r="P16" s="3" t="s">
        <v>13</v>
      </c>
      <c r="Q16" s="2">
        <v>4452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4452</v>
      </c>
      <c r="AB16" s="13">
        <f t="shared" si="3"/>
        <v>0</v>
      </c>
      <c r="AC16" s="14">
        <f t="shared" ref="AC16:AC18" si="4">AA16+AB16</f>
        <v>4452</v>
      </c>
      <c r="AE16" s="3" t="s">
        <v>13</v>
      </c>
      <c r="AF16" s="2">
        <f t="shared" ref="AF16:AF19" si="5">IFERROR(B16/Q16, "N.A.")</f>
        <v>4147.635893980233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4147.635893980233</v>
      </c>
      <c r="AQ16" s="13" t="str">
        <f t="shared" si="0"/>
        <v>N.A.</v>
      </c>
      <c r="AR16" s="14">
        <f t="shared" si="0"/>
        <v>4147.635893980233</v>
      </c>
    </row>
    <row r="17" spans="1:44" ht="15" customHeight="1" thickBot="1" x14ac:dyDescent="0.3">
      <c r="A17" s="3" t="s">
        <v>14</v>
      </c>
      <c r="B17" s="2">
        <v>106774164.99999997</v>
      </c>
      <c r="C17" s="2">
        <v>493319620.00000006</v>
      </c>
      <c r="D17" s="2">
        <v>15978990</v>
      </c>
      <c r="E17" s="2">
        <v>5753400</v>
      </c>
      <c r="F17" s="2"/>
      <c r="G17" s="2">
        <v>42449160</v>
      </c>
      <c r="H17" s="2"/>
      <c r="I17" s="2">
        <v>51373340</v>
      </c>
      <c r="J17" s="2">
        <v>0</v>
      </c>
      <c r="K17" s="2"/>
      <c r="L17" s="1">
        <f t="shared" si="1"/>
        <v>122753154.99999997</v>
      </c>
      <c r="M17" s="13">
        <f t="shared" si="1"/>
        <v>592895520</v>
      </c>
      <c r="N17" s="14">
        <f t="shared" si="2"/>
        <v>715648675</v>
      </c>
      <c r="P17" s="3" t="s">
        <v>14</v>
      </c>
      <c r="Q17" s="2">
        <v>16770</v>
      </c>
      <c r="R17" s="2">
        <v>67987</v>
      </c>
      <c r="S17" s="2">
        <v>2482</v>
      </c>
      <c r="T17" s="2">
        <v>714</v>
      </c>
      <c r="U17" s="2">
        <v>0</v>
      </c>
      <c r="V17" s="2">
        <v>2973</v>
      </c>
      <c r="W17" s="2">
        <v>0</v>
      </c>
      <c r="X17" s="2">
        <v>4346</v>
      </c>
      <c r="Y17" s="2">
        <v>1142</v>
      </c>
      <c r="Z17" s="2">
        <v>0</v>
      </c>
      <c r="AA17" s="1">
        <f t="shared" si="3"/>
        <v>20394</v>
      </c>
      <c r="AB17" s="13">
        <f t="shared" si="3"/>
        <v>76020</v>
      </c>
      <c r="AC17" s="14">
        <f t="shared" si="4"/>
        <v>96414</v>
      </c>
      <c r="AE17" s="3" t="s">
        <v>14</v>
      </c>
      <c r="AF17" s="2">
        <f t="shared" si="5"/>
        <v>6366.9746571258183</v>
      </c>
      <c r="AG17" s="2">
        <f t="shared" si="0"/>
        <v>7256.0874873137518</v>
      </c>
      <c r="AH17" s="2">
        <f t="shared" si="0"/>
        <v>6437.9492344883156</v>
      </c>
      <c r="AI17" s="2">
        <f t="shared" si="0"/>
        <v>8057.9831932773113</v>
      </c>
      <c r="AJ17" s="2" t="str">
        <f t="shared" si="0"/>
        <v>N.A.</v>
      </c>
      <c r="AK17" s="2">
        <f t="shared" si="0"/>
        <v>14278.224016145308</v>
      </c>
      <c r="AL17" s="2" t="str">
        <f t="shared" si="0"/>
        <v>N.A.</v>
      </c>
      <c r="AM17" s="2">
        <f t="shared" si="0"/>
        <v>11820.832949838932</v>
      </c>
      <c r="AN17" s="2">
        <f t="shared" si="0"/>
        <v>0</v>
      </c>
      <c r="AO17" s="2" t="str">
        <f t="shared" si="0"/>
        <v>N.A.</v>
      </c>
      <c r="AP17" s="15">
        <f t="shared" si="0"/>
        <v>6019.0818377954283</v>
      </c>
      <c r="AQ17" s="13">
        <f t="shared" si="0"/>
        <v>7799.2044198895028</v>
      </c>
      <c r="AR17" s="14">
        <f t="shared" si="0"/>
        <v>7422.6634617379223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129870</v>
      </c>
      <c r="H18" s="2">
        <v>1501560</v>
      </c>
      <c r="I18" s="2"/>
      <c r="J18" s="2"/>
      <c r="K18" s="2"/>
      <c r="L18" s="1">
        <f t="shared" si="1"/>
        <v>1501560</v>
      </c>
      <c r="M18" s="13">
        <f t="shared" si="1"/>
        <v>129870</v>
      </c>
      <c r="N18" s="14">
        <f t="shared" si="2"/>
        <v>1631430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195</v>
      </c>
      <c r="W18" s="2">
        <v>291</v>
      </c>
      <c r="X18" s="2">
        <v>0</v>
      </c>
      <c r="Y18" s="2">
        <v>0</v>
      </c>
      <c r="Z18" s="2">
        <v>0</v>
      </c>
      <c r="AA18" s="1">
        <f t="shared" si="3"/>
        <v>291</v>
      </c>
      <c r="AB18" s="13">
        <f t="shared" si="3"/>
        <v>195</v>
      </c>
      <c r="AC18" s="21">
        <f t="shared" si="4"/>
        <v>486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666</v>
      </c>
      <c r="AL18" s="2">
        <f t="shared" si="0"/>
        <v>5160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5160</v>
      </c>
      <c r="AQ18" s="13">
        <f t="shared" si="0"/>
        <v>666</v>
      </c>
      <c r="AR18" s="14">
        <f t="shared" si="0"/>
        <v>3356.8518518518517</v>
      </c>
    </row>
    <row r="19" spans="1:44" ht="15" customHeight="1" thickBot="1" x14ac:dyDescent="0.3">
      <c r="A19" s="4" t="s">
        <v>16</v>
      </c>
      <c r="B19" s="2">
        <v>162769010</v>
      </c>
      <c r="C19" s="2">
        <v>493319620.00000006</v>
      </c>
      <c r="D19" s="2">
        <v>52830899.999999993</v>
      </c>
      <c r="E19" s="2">
        <v>5753400</v>
      </c>
      <c r="F19" s="2">
        <v>17898020</v>
      </c>
      <c r="G19" s="2">
        <v>42579030</v>
      </c>
      <c r="H19" s="2">
        <v>53447912</v>
      </c>
      <c r="I19" s="2">
        <v>51373340</v>
      </c>
      <c r="J19" s="2">
        <v>0</v>
      </c>
      <c r="K19" s="2"/>
      <c r="L19" s="1">
        <f t="shared" ref="L19" si="6">B19+D19+F19+H19+J19</f>
        <v>286945842</v>
      </c>
      <c r="M19" s="13">
        <f t="shared" ref="M19" si="7">C19+E19+G19+I19+K19</f>
        <v>593025390</v>
      </c>
      <c r="N19" s="21">
        <f t="shared" ref="N19" si="8">L19+M19</f>
        <v>879971232</v>
      </c>
      <c r="P19" s="4" t="s">
        <v>16</v>
      </c>
      <c r="Q19" s="2">
        <v>27971</v>
      </c>
      <c r="R19" s="2">
        <v>67987</v>
      </c>
      <c r="S19" s="2">
        <v>7585</v>
      </c>
      <c r="T19" s="2">
        <v>714</v>
      </c>
      <c r="U19" s="2">
        <v>2605</v>
      </c>
      <c r="V19" s="2">
        <v>3168</v>
      </c>
      <c r="W19" s="2">
        <v>11486</v>
      </c>
      <c r="X19" s="2">
        <v>4346</v>
      </c>
      <c r="Y19" s="2">
        <v>2528</v>
      </c>
      <c r="Z19" s="2">
        <v>0</v>
      </c>
      <c r="AA19" s="1">
        <f t="shared" ref="AA19" si="9">Q19+S19+U19+W19+Y19</f>
        <v>52175</v>
      </c>
      <c r="AB19" s="13">
        <f t="shared" ref="AB19" si="10">R19+T19+V19+X19+Z19</f>
        <v>76215</v>
      </c>
      <c r="AC19" s="14">
        <f t="shared" ref="AC19" si="11">AA19+AB19</f>
        <v>128390</v>
      </c>
      <c r="AE19" s="4" t="s">
        <v>16</v>
      </c>
      <c r="AF19" s="2">
        <f t="shared" si="5"/>
        <v>5819.205963319152</v>
      </c>
      <c r="AG19" s="2">
        <f t="shared" si="0"/>
        <v>7256.0874873137518</v>
      </c>
      <c r="AH19" s="2">
        <f t="shared" si="0"/>
        <v>6965.1812788398147</v>
      </c>
      <c r="AI19" s="2">
        <f t="shared" si="0"/>
        <v>8057.9831932773113</v>
      </c>
      <c r="AJ19" s="2">
        <f t="shared" si="0"/>
        <v>6870.6410748560456</v>
      </c>
      <c r="AK19" s="2">
        <f t="shared" si="0"/>
        <v>13440.350378787878</v>
      </c>
      <c r="AL19" s="2">
        <f t="shared" si="0"/>
        <v>4653.3094201636777</v>
      </c>
      <c r="AM19" s="2">
        <f t="shared" si="0"/>
        <v>11820.832949838932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5499.6807283181597</v>
      </c>
      <c r="AQ19" s="13">
        <f t="shared" ref="AQ19" si="13">IFERROR(M19/AB19, "N.A.")</f>
        <v>7780.9537492619565</v>
      </c>
      <c r="AR19" s="14">
        <f t="shared" ref="AR19" si="14">IFERROR(N19/AC19, "N.A.")</f>
        <v>6853.8922969078585</v>
      </c>
    </row>
    <row r="20" spans="1:44" ht="15" customHeight="1" thickBot="1" x14ac:dyDescent="0.3">
      <c r="A20" s="5" t="s">
        <v>0</v>
      </c>
      <c r="B20" s="44">
        <f>B19+C19</f>
        <v>656088630</v>
      </c>
      <c r="C20" s="45"/>
      <c r="D20" s="44">
        <f>D19+E19</f>
        <v>58584299.999999993</v>
      </c>
      <c r="E20" s="45"/>
      <c r="F20" s="44">
        <f>F19+G19</f>
        <v>60477050</v>
      </c>
      <c r="G20" s="45"/>
      <c r="H20" s="44">
        <f>H19+I19</f>
        <v>104821252</v>
      </c>
      <c r="I20" s="45"/>
      <c r="J20" s="44">
        <f>J19+K19</f>
        <v>0</v>
      </c>
      <c r="K20" s="45"/>
      <c r="L20" s="44">
        <f>L19+M19</f>
        <v>879971232</v>
      </c>
      <c r="M20" s="46"/>
      <c r="N20" s="22">
        <f>B20+D20+F20+H20+J20</f>
        <v>879971232</v>
      </c>
      <c r="P20" s="5" t="s">
        <v>0</v>
      </c>
      <c r="Q20" s="44">
        <f>Q19+R19</f>
        <v>95958</v>
      </c>
      <c r="R20" s="45"/>
      <c r="S20" s="44">
        <f>S19+T19</f>
        <v>8299</v>
      </c>
      <c r="T20" s="45"/>
      <c r="U20" s="44">
        <f>U19+V19</f>
        <v>5773</v>
      </c>
      <c r="V20" s="45"/>
      <c r="W20" s="44">
        <f>W19+X19</f>
        <v>15832</v>
      </c>
      <c r="X20" s="45"/>
      <c r="Y20" s="44">
        <f>Y19+Z19</f>
        <v>2528</v>
      </c>
      <c r="Z20" s="45"/>
      <c r="AA20" s="44">
        <f>AA19+AB19</f>
        <v>128390</v>
      </c>
      <c r="AB20" s="45"/>
      <c r="AC20" s="23">
        <f>Q20+S20+U20+W20+Y20</f>
        <v>128390</v>
      </c>
      <c r="AE20" s="5" t="s">
        <v>0</v>
      </c>
      <c r="AF20" s="24">
        <f>IFERROR(B20/Q20,"N.A.")</f>
        <v>6837.2478584380669</v>
      </c>
      <c r="AG20" s="25"/>
      <c r="AH20" s="24">
        <f>IFERROR(D20/S20,"N.A.")</f>
        <v>7059.1999036028428</v>
      </c>
      <c r="AI20" s="25"/>
      <c r="AJ20" s="24">
        <f>IFERROR(F20/U20,"N.A.")</f>
        <v>10475.844448293781</v>
      </c>
      <c r="AK20" s="25"/>
      <c r="AL20" s="24">
        <f>IFERROR(H20/W20,"N.A.")</f>
        <v>6620.8471450227389</v>
      </c>
      <c r="AM20" s="25"/>
      <c r="AN20" s="24">
        <f>IFERROR(J20/Y20,"N.A.")</f>
        <v>0</v>
      </c>
      <c r="AO20" s="25"/>
      <c r="AP20" s="24">
        <f>IFERROR(L20/AA20,"N.A.")</f>
        <v>6853.8922969078585</v>
      </c>
      <c r="AQ20" s="25"/>
      <c r="AR20" s="16">
        <f>IFERROR(N20/AC20, "N.A.")</f>
        <v>6853.8922969078585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27563429.999999996</v>
      </c>
      <c r="C27" s="2"/>
      <c r="D27" s="2">
        <v>29016450</v>
      </c>
      <c r="E27" s="2"/>
      <c r="F27" s="2">
        <v>13348190</v>
      </c>
      <c r="G27" s="2"/>
      <c r="H27" s="2">
        <v>39132110.000000007</v>
      </c>
      <c r="I27" s="2"/>
      <c r="J27" s="2">
        <v>0</v>
      </c>
      <c r="K27" s="2"/>
      <c r="L27" s="1">
        <f>B27+D27+F27+H27+J27</f>
        <v>109060180</v>
      </c>
      <c r="M27" s="13">
        <f>C27+E27+G27+I27+K27</f>
        <v>0</v>
      </c>
      <c r="N27" s="14">
        <f>L27+M27</f>
        <v>109060180</v>
      </c>
      <c r="P27" s="3" t="s">
        <v>12</v>
      </c>
      <c r="Q27" s="2">
        <v>4911</v>
      </c>
      <c r="R27" s="2">
        <v>0</v>
      </c>
      <c r="S27" s="2">
        <v>4288</v>
      </c>
      <c r="T27" s="2">
        <v>0</v>
      </c>
      <c r="U27" s="2">
        <v>2055</v>
      </c>
      <c r="V27" s="2">
        <v>0</v>
      </c>
      <c r="W27" s="2">
        <v>5895</v>
      </c>
      <c r="X27" s="2">
        <v>0</v>
      </c>
      <c r="Y27" s="2">
        <v>262</v>
      </c>
      <c r="Z27" s="2">
        <v>0</v>
      </c>
      <c r="AA27" s="1">
        <f>Q27+S27+U27+W27+Y27</f>
        <v>17411</v>
      </c>
      <c r="AB27" s="13">
        <f>R27+T27+V27+X27+Z27</f>
        <v>0</v>
      </c>
      <c r="AC27" s="14">
        <f>AA27+AB27</f>
        <v>17411</v>
      </c>
      <c r="AE27" s="3" t="s">
        <v>12</v>
      </c>
      <c r="AF27" s="2">
        <f>IFERROR(B27/Q27, "N.A.")</f>
        <v>5612.5901038485026</v>
      </c>
      <c r="AG27" s="2" t="str">
        <f t="shared" ref="AG27:AR31" si="15">IFERROR(C27/R27, "N.A.")</f>
        <v>N.A.</v>
      </c>
      <c r="AH27" s="2">
        <f t="shared" si="15"/>
        <v>6766.8959888059699</v>
      </c>
      <c r="AI27" s="2" t="str">
        <f t="shared" si="15"/>
        <v>N.A.</v>
      </c>
      <c r="AJ27" s="2">
        <f t="shared" si="15"/>
        <v>6495.4695863746956</v>
      </c>
      <c r="AK27" s="2" t="str">
        <f t="shared" si="15"/>
        <v>N.A.</v>
      </c>
      <c r="AL27" s="2">
        <f t="shared" si="15"/>
        <v>6638.1865988125546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6263.8665211647813</v>
      </c>
      <c r="AQ27" s="13" t="str">
        <f t="shared" si="15"/>
        <v>N.A.</v>
      </c>
      <c r="AR27" s="14">
        <f t="shared" si="15"/>
        <v>6263.8665211647813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71243589.999999985</v>
      </c>
      <c r="C29" s="2">
        <v>314716720</v>
      </c>
      <c r="D29" s="2">
        <v>10525300.000000002</v>
      </c>
      <c r="E29" s="2">
        <v>5753400</v>
      </c>
      <c r="F29" s="2"/>
      <c r="G29" s="2">
        <v>33672860</v>
      </c>
      <c r="H29" s="2"/>
      <c r="I29" s="2">
        <v>45853640.000000007</v>
      </c>
      <c r="J29" s="2">
        <v>0</v>
      </c>
      <c r="K29" s="2"/>
      <c r="L29" s="1">
        <f t="shared" si="16"/>
        <v>81768889.999999985</v>
      </c>
      <c r="M29" s="13">
        <f t="shared" si="16"/>
        <v>399996620</v>
      </c>
      <c r="N29" s="14">
        <f t="shared" si="17"/>
        <v>481765510</v>
      </c>
      <c r="P29" s="3" t="s">
        <v>14</v>
      </c>
      <c r="Q29" s="2">
        <v>9928</v>
      </c>
      <c r="R29" s="2">
        <v>40798</v>
      </c>
      <c r="S29" s="2">
        <v>1890</v>
      </c>
      <c r="T29" s="2">
        <v>714</v>
      </c>
      <c r="U29" s="2">
        <v>0</v>
      </c>
      <c r="V29" s="2">
        <v>2164</v>
      </c>
      <c r="W29" s="2">
        <v>0</v>
      </c>
      <c r="X29" s="2">
        <v>3264</v>
      </c>
      <c r="Y29" s="2">
        <v>350</v>
      </c>
      <c r="Z29" s="2">
        <v>0</v>
      </c>
      <c r="AA29" s="1">
        <f t="shared" si="18"/>
        <v>12168</v>
      </c>
      <c r="AB29" s="13">
        <f t="shared" si="18"/>
        <v>46940</v>
      </c>
      <c r="AC29" s="14">
        <f t="shared" si="19"/>
        <v>59108</v>
      </c>
      <c r="AE29" s="3" t="s">
        <v>14</v>
      </c>
      <c r="AF29" s="2">
        <f t="shared" si="20"/>
        <v>7176.0263900080563</v>
      </c>
      <c r="AG29" s="2">
        <f t="shared" si="15"/>
        <v>7714.0232364331587</v>
      </c>
      <c r="AH29" s="2">
        <f t="shared" si="15"/>
        <v>5568.9417989417998</v>
      </c>
      <c r="AI29" s="2">
        <f t="shared" si="15"/>
        <v>8057.9831932773113</v>
      </c>
      <c r="AJ29" s="2" t="str">
        <f t="shared" si="15"/>
        <v>N.A.</v>
      </c>
      <c r="AK29" s="2">
        <f t="shared" si="15"/>
        <v>15560.471349353051</v>
      </c>
      <c r="AL29" s="2" t="str">
        <f t="shared" si="15"/>
        <v>N.A.</v>
      </c>
      <c r="AM29" s="2">
        <f t="shared" si="15"/>
        <v>14048.296568627453</v>
      </c>
      <c r="AN29" s="2">
        <f t="shared" si="15"/>
        <v>0</v>
      </c>
      <c r="AO29" s="2" t="str">
        <f t="shared" si="15"/>
        <v>N.A.</v>
      </c>
      <c r="AP29" s="15">
        <f t="shared" si="15"/>
        <v>6719.9942472057846</v>
      </c>
      <c r="AQ29" s="13">
        <f t="shared" si="15"/>
        <v>8521.4448231785263</v>
      </c>
      <c r="AR29" s="14">
        <f t="shared" si="15"/>
        <v>8150.5973810651685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129870</v>
      </c>
      <c r="H30" s="2">
        <v>1501560</v>
      </c>
      <c r="I30" s="2"/>
      <c r="J30" s="2"/>
      <c r="K30" s="2"/>
      <c r="L30" s="1">
        <f t="shared" si="16"/>
        <v>1501560</v>
      </c>
      <c r="M30" s="13">
        <f t="shared" si="16"/>
        <v>129870</v>
      </c>
      <c r="N30" s="14">
        <f t="shared" si="17"/>
        <v>1631430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195</v>
      </c>
      <c r="W30" s="2">
        <v>291</v>
      </c>
      <c r="X30" s="2">
        <v>0</v>
      </c>
      <c r="Y30" s="2">
        <v>0</v>
      </c>
      <c r="Z30" s="2">
        <v>0</v>
      </c>
      <c r="AA30" s="1">
        <f t="shared" si="18"/>
        <v>291</v>
      </c>
      <c r="AB30" s="13">
        <f t="shared" si="18"/>
        <v>195</v>
      </c>
      <c r="AC30" s="21">
        <f t="shared" si="19"/>
        <v>486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666</v>
      </c>
      <c r="AL30" s="2">
        <f t="shared" si="15"/>
        <v>5160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5160</v>
      </c>
      <c r="AQ30" s="13">
        <f t="shared" si="15"/>
        <v>666</v>
      </c>
      <c r="AR30" s="14">
        <f t="shared" si="15"/>
        <v>3356.8518518518517</v>
      </c>
    </row>
    <row r="31" spans="1:44" ht="15" customHeight="1" thickBot="1" x14ac:dyDescent="0.3">
      <c r="A31" s="4" t="s">
        <v>16</v>
      </c>
      <c r="B31" s="2">
        <v>98807020.000000015</v>
      </c>
      <c r="C31" s="2">
        <v>314716720</v>
      </c>
      <c r="D31" s="2">
        <v>39541750</v>
      </c>
      <c r="E31" s="2">
        <v>5753400</v>
      </c>
      <c r="F31" s="2">
        <v>13348190</v>
      </c>
      <c r="G31" s="2">
        <v>33802730</v>
      </c>
      <c r="H31" s="2">
        <v>40633670</v>
      </c>
      <c r="I31" s="2">
        <v>45853640.000000007</v>
      </c>
      <c r="J31" s="2">
        <v>0</v>
      </c>
      <c r="K31" s="2"/>
      <c r="L31" s="1">
        <f t="shared" ref="L31" si="21">B31+D31+F31+H31+J31</f>
        <v>192330630</v>
      </c>
      <c r="M31" s="13">
        <f t="shared" ref="M31" si="22">C31+E31+G31+I31+K31</f>
        <v>400126490</v>
      </c>
      <c r="N31" s="21">
        <f t="shared" ref="N31" si="23">L31+M31</f>
        <v>592457120</v>
      </c>
      <c r="P31" s="4" t="s">
        <v>16</v>
      </c>
      <c r="Q31" s="2">
        <v>14839</v>
      </c>
      <c r="R31" s="2">
        <v>40798</v>
      </c>
      <c r="S31" s="2">
        <v>6178</v>
      </c>
      <c r="T31" s="2">
        <v>714</v>
      </c>
      <c r="U31" s="2">
        <v>2055</v>
      </c>
      <c r="V31" s="2">
        <v>2359</v>
      </c>
      <c r="W31" s="2">
        <v>6186</v>
      </c>
      <c r="X31" s="2">
        <v>3264</v>
      </c>
      <c r="Y31" s="2">
        <v>612</v>
      </c>
      <c r="Z31" s="2">
        <v>0</v>
      </c>
      <c r="AA31" s="1">
        <f t="shared" ref="AA31" si="24">Q31+S31+U31+W31+Y31</f>
        <v>29870</v>
      </c>
      <c r="AB31" s="13">
        <f t="shared" ref="AB31" si="25">R31+T31+V31+X31+Z31</f>
        <v>47135</v>
      </c>
      <c r="AC31" s="14">
        <f t="shared" ref="AC31" si="26">AA31+AB31</f>
        <v>77005</v>
      </c>
      <c r="AE31" s="4" t="s">
        <v>16</v>
      </c>
      <c r="AF31" s="2">
        <f t="shared" si="20"/>
        <v>6658.6036794932279</v>
      </c>
      <c r="AG31" s="2">
        <f t="shared" si="15"/>
        <v>7714.0232364331587</v>
      </c>
      <c r="AH31" s="2">
        <f t="shared" si="15"/>
        <v>6400.4127549368732</v>
      </c>
      <c r="AI31" s="2">
        <f t="shared" si="15"/>
        <v>8057.9831932773113</v>
      </c>
      <c r="AJ31" s="2">
        <f t="shared" si="15"/>
        <v>6495.4695863746956</v>
      </c>
      <c r="AK31" s="2">
        <f t="shared" si="15"/>
        <v>14329.262399321746</v>
      </c>
      <c r="AL31" s="2">
        <f t="shared" si="15"/>
        <v>6568.6501778208858</v>
      </c>
      <c r="AM31" s="2">
        <f t="shared" si="15"/>
        <v>14048.296568627453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6438.9229996652157</v>
      </c>
      <c r="AQ31" s="13">
        <f t="shared" ref="AQ31" si="28">IFERROR(M31/AB31, "N.A.")</f>
        <v>8488.9464304656831</v>
      </c>
      <c r="AR31" s="14">
        <f t="shared" ref="AR31" si="29">IFERROR(N31/AC31, "N.A.")</f>
        <v>7693.7487176157392</v>
      </c>
    </row>
    <row r="32" spans="1:44" ht="15" customHeight="1" thickBot="1" x14ac:dyDescent="0.3">
      <c r="A32" s="5" t="s">
        <v>0</v>
      </c>
      <c r="B32" s="44">
        <f>B31+C31</f>
        <v>413523740</v>
      </c>
      <c r="C32" s="45"/>
      <c r="D32" s="44">
        <f>D31+E31</f>
        <v>45295150</v>
      </c>
      <c r="E32" s="45"/>
      <c r="F32" s="44">
        <f>F31+G31</f>
        <v>47150920</v>
      </c>
      <c r="G32" s="45"/>
      <c r="H32" s="44">
        <f>H31+I31</f>
        <v>86487310</v>
      </c>
      <c r="I32" s="45"/>
      <c r="J32" s="44">
        <f>J31+K31</f>
        <v>0</v>
      </c>
      <c r="K32" s="45"/>
      <c r="L32" s="44">
        <f>L31+M31</f>
        <v>592457120</v>
      </c>
      <c r="M32" s="46"/>
      <c r="N32" s="22">
        <f>B32+D32+F32+H32+J32</f>
        <v>592457120</v>
      </c>
      <c r="P32" s="5" t="s">
        <v>0</v>
      </c>
      <c r="Q32" s="44">
        <f>Q31+R31</f>
        <v>55637</v>
      </c>
      <c r="R32" s="45"/>
      <c r="S32" s="44">
        <f>S31+T31</f>
        <v>6892</v>
      </c>
      <c r="T32" s="45"/>
      <c r="U32" s="44">
        <f>U31+V31</f>
        <v>4414</v>
      </c>
      <c r="V32" s="45"/>
      <c r="W32" s="44">
        <f>W31+X31</f>
        <v>9450</v>
      </c>
      <c r="X32" s="45"/>
      <c r="Y32" s="44">
        <f>Y31+Z31</f>
        <v>612</v>
      </c>
      <c r="Z32" s="45"/>
      <c r="AA32" s="44">
        <f>AA31+AB31</f>
        <v>77005</v>
      </c>
      <c r="AB32" s="45"/>
      <c r="AC32" s="23">
        <f>Q32+S32+U32+W32+Y32</f>
        <v>77005</v>
      </c>
      <c r="AE32" s="5" t="s">
        <v>0</v>
      </c>
      <c r="AF32" s="24">
        <f>IFERROR(B32/Q32,"N.A.")</f>
        <v>7432.531229217966</v>
      </c>
      <c r="AG32" s="25"/>
      <c r="AH32" s="24">
        <f>IFERROR(D32/S32,"N.A.")</f>
        <v>6572.1343586767271</v>
      </c>
      <c r="AI32" s="25"/>
      <c r="AJ32" s="24">
        <f>IFERROR(F32/U32,"N.A.")</f>
        <v>10682.129587675578</v>
      </c>
      <c r="AK32" s="25"/>
      <c r="AL32" s="24">
        <f>IFERROR(H32/W32,"N.A.")</f>
        <v>9152.0962962962967</v>
      </c>
      <c r="AM32" s="25"/>
      <c r="AN32" s="24">
        <f>IFERROR(J32/Y32,"N.A.")</f>
        <v>0</v>
      </c>
      <c r="AO32" s="25"/>
      <c r="AP32" s="24">
        <f>IFERROR(L32/AA32,"N.A.")</f>
        <v>7693.7487176157392</v>
      </c>
      <c r="AQ32" s="25"/>
      <c r="AR32" s="16">
        <f>IFERROR(N32/AC32, "N.A.")</f>
        <v>7693.7487176157392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9966140</v>
      </c>
      <c r="C39" s="2"/>
      <c r="D39" s="2">
        <v>7835460</v>
      </c>
      <c r="E39" s="2"/>
      <c r="F39" s="2">
        <v>4549830</v>
      </c>
      <c r="G39" s="2"/>
      <c r="H39" s="2">
        <v>12814242.000000002</v>
      </c>
      <c r="I39" s="2"/>
      <c r="J39" s="2">
        <v>0</v>
      </c>
      <c r="K39" s="2"/>
      <c r="L39" s="1">
        <f>B39+D39+F39+H39+J39</f>
        <v>35165672</v>
      </c>
      <c r="M39" s="13">
        <f>C39+E39+G39+I39+K39</f>
        <v>0</v>
      </c>
      <c r="N39" s="14">
        <f>L39+M39</f>
        <v>35165672</v>
      </c>
      <c r="P39" s="3" t="s">
        <v>12</v>
      </c>
      <c r="Q39" s="2">
        <v>1838</v>
      </c>
      <c r="R39" s="2">
        <v>0</v>
      </c>
      <c r="S39" s="2">
        <v>815</v>
      </c>
      <c r="T39" s="2">
        <v>0</v>
      </c>
      <c r="U39" s="2">
        <v>550</v>
      </c>
      <c r="V39" s="2">
        <v>0</v>
      </c>
      <c r="W39" s="2">
        <v>5300</v>
      </c>
      <c r="X39" s="2">
        <v>0</v>
      </c>
      <c r="Y39" s="2">
        <v>1124</v>
      </c>
      <c r="Z39" s="2">
        <v>0</v>
      </c>
      <c r="AA39" s="1">
        <f>Q39+S39+U39+W39+Y39</f>
        <v>9627</v>
      </c>
      <c r="AB39" s="13">
        <f>R39+T39+V39+X39+Z39</f>
        <v>0</v>
      </c>
      <c r="AC39" s="14">
        <f>AA39+AB39</f>
        <v>9627</v>
      </c>
      <c r="AE39" s="3" t="s">
        <v>12</v>
      </c>
      <c r="AF39" s="2">
        <f>IFERROR(B39/Q39, "N.A.")</f>
        <v>5422.2742110990202</v>
      </c>
      <c r="AG39" s="2" t="str">
        <f t="shared" ref="AG39:AR43" si="30">IFERROR(C39/R39, "N.A.")</f>
        <v>N.A.</v>
      </c>
      <c r="AH39" s="2">
        <f t="shared" si="30"/>
        <v>9614.061349693251</v>
      </c>
      <c r="AI39" s="2" t="str">
        <f t="shared" si="30"/>
        <v>N.A.</v>
      </c>
      <c r="AJ39" s="2">
        <f t="shared" si="30"/>
        <v>8272.4181818181823</v>
      </c>
      <c r="AK39" s="2" t="str">
        <f t="shared" si="30"/>
        <v>N.A.</v>
      </c>
      <c r="AL39" s="2">
        <f t="shared" si="30"/>
        <v>2417.7815094339626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3652.8172847200581</v>
      </c>
      <c r="AQ39" s="13" t="str">
        <f t="shared" si="30"/>
        <v>N.A.</v>
      </c>
      <c r="AR39" s="14">
        <f t="shared" si="30"/>
        <v>3652.8172847200581</v>
      </c>
    </row>
    <row r="40" spans="1:44" ht="15" customHeight="1" thickBot="1" x14ac:dyDescent="0.3">
      <c r="A40" s="3" t="s">
        <v>13</v>
      </c>
      <c r="B40" s="2">
        <v>18465274.999999996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18465274.999999996</v>
      </c>
      <c r="M40" s="13">
        <f t="shared" si="31"/>
        <v>0</v>
      </c>
      <c r="N40" s="14">
        <f t="shared" ref="N40:N42" si="32">L40+M40</f>
        <v>18465274.999999996</v>
      </c>
      <c r="P40" s="3" t="s">
        <v>13</v>
      </c>
      <c r="Q40" s="2">
        <v>4452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4452</v>
      </c>
      <c r="AB40" s="13">
        <f t="shared" si="33"/>
        <v>0</v>
      </c>
      <c r="AC40" s="14">
        <f t="shared" ref="AC40:AC42" si="34">AA40+AB40</f>
        <v>4452</v>
      </c>
      <c r="AE40" s="3" t="s">
        <v>13</v>
      </c>
      <c r="AF40" s="2">
        <f t="shared" ref="AF40:AF43" si="35">IFERROR(B40/Q40, "N.A.")</f>
        <v>4147.635893980233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4147.635893980233</v>
      </c>
      <c r="AQ40" s="13" t="str">
        <f t="shared" si="30"/>
        <v>N.A.</v>
      </c>
      <c r="AR40" s="14">
        <f t="shared" si="30"/>
        <v>4147.635893980233</v>
      </c>
    </row>
    <row r="41" spans="1:44" ht="15" customHeight="1" thickBot="1" x14ac:dyDescent="0.3">
      <c r="A41" s="3" t="s">
        <v>14</v>
      </c>
      <c r="B41" s="2">
        <v>35530574.999999993</v>
      </c>
      <c r="C41" s="2">
        <v>178602900</v>
      </c>
      <c r="D41" s="2">
        <v>5453690.0000000009</v>
      </c>
      <c r="E41" s="2"/>
      <c r="F41" s="2"/>
      <c r="G41" s="2">
        <v>8776300</v>
      </c>
      <c r="H41" s="2"/>
      <c r="I41" s="2">
        <v>5519700</v>
      </c>
      <c r="J41" s="2">
        <v>0</v>
      </c>
      <c r="K41" s="2"/>
      <c r="L41" s="1">
        <f t="shared" si="31"/>
        <v>40984264.999999993</v>
      </c>
      <c r="M41" s="13">
        <f t="shared" si="31"/>
        <v>192898900</v>
      </c>
      <c r="N41" s="14">
        <f t="shared" si="32"/>
        <v>233883165</v>
      </c>
      <c r="P41" s="3" t="s">
        <v>14</v>
      </c>
      <c r="Q41" s="2">
        <v>6842</v>
      </c>
      <c r="R41" s="2">
        <v>27189</v>
      </c>
      <c r="S41" s="2">
        <v>592</v>
      </c>
      <c r="T41" s="2">
        <v>0</v>
      </c>
      <c r="U41" s="2">
        <v>0</v>
      </c>
      <c r="V41" s="2">
        <v>809</v>
      </c>
      <c r="W41" s="2">
        <v>0</v>
      </c>
      <c r="X41" s="2">
        <v>1082</v>
      </c>
      <c r="Y41" s="2">
        <v>792</v>
      </c>
      <c r="Z41" s="2">
        <v>0</v>
      </c>
      <c r="AA41" s="1">
        <f t="shared" si="33"/>
        <v>8226</v>
      </c>
      <c r="AB41" s="13">
        <f t="shared" si="33"/>
        <v>29080</v>
      </c>
      <c r="AC41" s="14">
        <f t="shared" si="34"/>
        <v>37306</v>
      </c>
      <c r="AE41" s="3" t="s">
        <v>14</v>
      </c>
      <c r="AF41" s="2">
        <f t="shared" si="35"/>
        <v>5193.0100847705335</v>
      </c>
      <c r="AG41" s="2">
        <f t="shared" si="30"/>
        <v>6568.9396447092577</v>
      </c>
      <c r="AH41" s="2">
        <f t="shared" si="30"/>
        <v>9212.3141891891901</v>
      </c>
      <c r="AI41" s="2" t="str">
        <f t="shared" si="30"/>
        <v>N.A.</v>
      </c>
      <c r="AJ41" s="2" t="str">
        <f t="shared" si="30"/>
        <v>N.A.</v>
      </c>
      <c r="AK41" s="2">
        <f t="shared" si="30"/>
        <v>10848.331273176762</v>
      </c>
      <c r="AL41" s="2" t="str">
        <f t="shared" si="30"/>
        <v>N.A.</v>
      </c>
      <c r="AM41" s="2">
        <f t="shared" si="30"/>
        <v>5101.3863216266172</v>
      </c>
      <c r="AN41" s="2">
        <f t="shared" si="30"/>
        <v>0</v>
      </c>
      <c r="AO41" s="2" t="str">
        <f t="shared" si="30"/>
        <v>N.A.</v>
      </c>
      <c r="AP41" s="15">
        <f t="shared" si="30"/>
        <v>4982.2836129345969</v>
      </c>
      <c r="AQ41" s="13">
        <f t="shared" si="30"/>
        <v>6633.3872077028882</v>
      </c>
      <c r="AR41" s="14">
        <f t="shared" si="30"/>
        <v>6269.3176700798795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63961989.999999985</v>
      </c>
      <c r="C43" s="2">
        <v>178602900</v>
      </c>
      <c r="D43" s="2">
        <v>13289149.999999998</v>
      </c>
      <c r="E43" s="2"/>
      <c r="F43" s="2">
        <v>4549830</v>
      </c>
      <c r="G43" s="2">
        <v>8776300</v>
      </c>
      <c r="H43" s="2">
        <v>12814242.000000002</v>
      </c>
      <c r="I43" s="2">
        <v>5519700</v>
      </c>
      <c r="J43" s="2">
        <v>0</v>
      </c>
      <c r="K43" s="2"/>
      <c r="L43" s="1">
        <f t="shared" ref="L43" si="36">B43+D43+F43+H43+J43</f>
        <v>94615211.999999985</v>
      </c>
      <c r="M43" s="13">
        <f t="shared" ref="M43" si="37">C43+E43+G43+I43+K43</f>
        <v>192898900</v>
      </c>
      <c r="N43" s="21">
        <f t="shared" ref="N43" si="38">L43+M43</f>
        <v>287514112</v>
      </c>
      <c r="P43" s="4" t="s">
        <v>16</v>
      </c>
      <c r="Q43" s="2">
        <v>13132</v>
      </c>
      <c r="R43" s="2">
        <v>27189</v>
      </c>
      <c r="S43" s="2">
        <v>1407</v>
      </c>
      <c r="T43" s="2">
        <v>0</v>
      </c>
      <c r="U43" s="2">
        <v>550</v>
      </c>
      <c r="V43" s="2">
        <v>809</v>
      </c>
      <c r="W43" s="2">
        <v>5300</v>
      </c>
      <c r="X43" s="2">
        <v>1082</v>
      </c>
      <c r="Y43" s="2">
        <v>1916</v>
      </c>
      <c r="Z43" s="2">
        <v>0</v>
      </c>
      <c r="AA43" s="1">
        <f t="shared" ref="AA43" si="39">Q43+S43+U43+W43+Y43</f>
        <v>22305</v>
      </c>
      <c r="AB43" s="13">
        <f t="shared" ref="AB43" si="40">R43+T43+V43+X43+Z43</f>
        <v>29080</v>
      </c>
      <c r="AC43" s="21">
        <f t="shared" ref="AC43" si="41">AA43+AB43</f>
        <v>51385</v>
      </c>
      <c r="AE43" s="4" t="s">
        <v>16</v>
      </c>
      <c r="AF43" s="2">
        <f t="shared" si="35"/>
        <v>4870.6967712458109</v>
      </c>
      <c r="AG43" s="2">
        <f t="shared" si="30"/>
        <v>6568.9396447092577</v>
      </c>
      <c r="AH43" s="2">
        <f t="shared" si="30"/>
        <v>9445.0248756218898</v>
      </c>
      <c r="AI43" s="2" t="str">
        <f t="shared" si="30"/>
        <v>N.A.</v>
      </c>
      <c r="AJ43" s="2">
        <f t="shared" si="30"/>
        <v>8272.4181818181823</v>
      </c>
      <c r="AK43" s="2">
        <f t="shared" si="30"/>
        <v>10848.331273176762</v>
      </c>
      <c r="AL43" s="2">
        <f t="shared" si="30"/>
        <v>2417.7815094339626</v>
      </c>
      <c r="AM43" s="2">
        <f t="shared" si="30"/>
        <v>5101.3863216266172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4241.8835238735701</v>
      </c>
      <c r="AQ43" s="13">
        <f t="shared" ref="AQ43" si="43">IFERROR(M43/AB43, "N.A.")</f>
        <v>6633.3872077028882</v>
      </c>
      <c r="AR43" s="14">
        <f t="shared" ref="AR43" si="44">IFERROR(N43/AC43, "N.A.")</f>
        <v>5595.2926340371705</v>
      </c>
    </row>
    <row r="44" spans="1:44" ht="15" customHeight="1" thickBot="1" x14ac:dyDescent="0.3">
      <c r="A44" s="5" t="s">
        <v>0</v>
      </c>
      <c r="B44" s="44">
        <f>B43+C43</f>
        <v>242564890</v>
      </c>
      <c r="C44" s="45"/>
      <c r="D44" s="44">
        <f>D43+E43</f>
        <v>13289149.999999998</v>
      </c>
      <c r="E44" s="45"/>
      <c r="F44" s="44">
        <f>F43+G43</f>
        <v>13326130</v>
      </c>
      <c r="G44" s="45"/>
      <c r="H44" s="44">
        <f>H43+I43</f>
        <v>18333942</v>
      </c>
      <c r="I44" s="45"/>
      <c r="J44" s="44">
        <f>J43+K43</f>
        <v>0</v>
      </c>
      <c r="K44" s="45"/>
      <c r="L44" s="44">
        <f>L43+M43</f>
        <v>287514112</v>
      </c>
      <c r="M44" s="46"/>
      <c r="N44" s="22">
        <f>B44+D44+F44+H44+J44</f>
        <v>287514112</v>
      </c>
      <c r="P44" s="5" t="s">
        <v>0</v>
      </c>
      <c r="Q44" s="44">
        <f>Q43+R43</f>
        <v>40321</v>
      </c>
      <c r="R44" s="45"/>
      <c r="S44" s="44">
        <f>S43+T43</f>
        <v>1407</v>
      </c>
      <c r="T44" s="45"/>
      <c r="U44" s="44">
        <f>U43+V43</f>
        <v>1359</v>
      </c>
      <c r="V44" s="45"/>
      <c r="W44" s="44">
        <f>W43+X43</f>
        <v>6382</v>
      </c>
      <c r="X44" s="45"/>
      <c r="Y44" s="44">
        <f>Y43+Z43</f>
        <v>1916</v>
      </c>
      <c r="Z44" s="45"/>
      <c r="AA44" s="44">
        <f>AA43+AB43</f>
        <v>51385</v>
      </c>
      <c r="AB44" s="46"/>
      <c r="AC44" s="22">
        <f>Q44+S44+U44+W44+Y44</f>
        <v>51385</v>
      </c>
      <c r="AE44" s="5" t="s">
        <v>0</v>
      </c>
      <c r="AF44" s="24">
        <f>IFERROR(B44/Q44,"N.A.")</f>
        <v>6015.8450931276502</v>
      </c>
      <c r="AG44" s="25"/>
      <c r="AH44" s="24">
        <f>IFERROR(D44/S44,"N.A.")</f>
        <v>9445.0248756218898</v>
      </c>
      <c r="AI44" s="25"/>
      <c r="AJ44" s="24">
        <f>IFERROR(F44/U44,"N.A.")</f>
        <v>9805.8351729212663</v>
      </c>
      <c r="AK44" s="25"/>
      <c r="AL44" s="24">
        <f>IFERROR(H44/W44,"N.A.")</f>
        <v>2872.7580695706674</v>
      </c>
      <c r="AM44" s="25"/>
      <c r="AN44" s="24">
        <f>IFERROR(J44/Y44,"N.A.")</f>
        <v>0</v>
      </c>
      <c r="AO44" s="25"/>
      <c r="AP44" s="24">
        <f>IFERROR(L44/AA44,"N.A.")</f>
        <v>5595.2926340371705</v>
      </c>
      <c r="AQ44" s="25"/>
      <c r="AR44" s="16">
        <f>IFERROR(N44/AC44, "N.A.")</f>
        <v>5595.2926340371705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26820390.000000004</v>
      </c>
      <c r="C15" s="2"/>
      <c r="D15" s="2">
        <v>206400</v>
      </c>
      <c r="E15" s="2"/>
      <c r="F15" s="2">
        <v>3402600</v>
      </c>
      <c r="G15" s="2"/>
      <c r="H15" s="2">
        <v>9330990.0000000019</v>
      </c>
      <c r="I15" s="2"/>
      <c r="J15" s="2">
        <v>0</v>
      </c>
      <c r="K15" s="2"/>
      <c r="L15" s="1">
        <f>B15+D15+F15+H15+J15</f>
        <v>39760380.000000007</v>
      </c>
      <c r="M15" s="13">
        <f>C15+E15+G15+I15+K15</f>
        <v>0</v>
      </c>
      <c r="N15" s="14">
        <f>L15+M15</f>
        <v>39760380.000000007</v>
      </c>
      <c r="P15" s="3" t="s">
        <v>12</v>
      </c>
      <c r="Q15" s="2">
        <v>4475</v>
      </c>
      <c r="R15" s="2">
        <v>0</v>
      </c>
      <c r="S15" s="2">
        <v>240</v>
      </c>
      <c r="T15" s="2">
        <v>0</v>
      </c>
      <c r="U15" s="2">
        <v>428</v>
      </c>
      <c r="V15" s="2">
        <v>0</v>
      </c>
      <c r="W15" s="2">
        <v>2556</v>
      </c>
      <c r="X15" s="2">
        <v>0</v>
      </c>
      <c r="Y15" s="2">
        <v>454</v>
      </c>
      <c r="Z15" s="2">
        <v>0</v>
      </c>
      <c r="AA15" s="1">
        <f>Q15+S15+U15+W15+Y15</f>
        <v>8153</v>
      </c>
      <c r="AB15" s="13">
        <f>R15+T15+V15+X15+Z15</f>
        <v>0</v>
      </c>
      <c r="AC15" s="14">
        <f>AA15+AB15</f>
        <v>8153</v>
      </c>
      <c r="AE15" s="3" t="s">
        <v>12</v>
      </c>
      <c r="AF15" s="2">
        <f>IFERROR(B15/Q15, "N.A.")</f>
        <v>5993.3832402234648</v>
      </c>
      <c r="AG15" s="2" t="str">
        <f t="shared" ref="AG15:AR19" si="0">IFERROR(C15/R15, "N.A.")</f>
        <v>N.A.</v>
      </c>
      <c r="AH15" s="2">
        <f t="shared" si="0"/>
        <v>860</v>
      </c>
      <c r="AI15" s="2" t="str">
        <f t="shared" si="0"/>
        <v>N.A.</v>
      </c>
      <c r="AJ15" s="2">
        <f t="shared" si="0"/>
        <v>7950</v>
      </c>
      <c r="AK15" s="2" t="str">
        <f t="shared" si="0"/>
        <v>N.A.</v>
      </c>
      <c r="AL15" s="2">
        <f t="shared" si="0"/>
        <v>3650.6220657277004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4876.7790997178963</v>
      </c>
      <c r="AQ15" s="13" t="str">
        <f t="shared" si="0"/>
        <v>N.A.</v>
      </c>
      <c r="AR15" s="14">
        <f t="shared" si="0"/>
        <v>4876.7790997178963</v>
      </c>
    </row>
    <row r="16" spans="1:44" ht="15" customHeight="1" thickBot="1" x14ac:dyDescent="0.3">
      <c r="A16" s="3" t="s">
        <v>13</v>
      </c>
      <c r="B16" s="2">
        <v>2355420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2355420</v>
      </c>
      <c r="M16" s="13">
        <f t="shared" si="1"/>
        <v>0</v>
      </c>
      <c r="N16" s="14">
        <f t="shared" ref="N16:N18" si="2">L16+M16</f>
        <v>2355420</v>
      </c>
      <c r="P16" s="3" t="s">
        <v>13</v>
      </c>
      <c r="Q16" s="2">
        <v>699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699</v>
      </c>
      <c r="AB16" s="13">
        <f t="shared" si="3"/>
        <v>0</v>
      </c>
      <c r="AC16" s="14">
        <f t="shared" ref="AC16:AC18" si="4">AA16+AB16</f>
        <v>699</v>
      </c>
      <c r="AE16" s="3" t="s">
        <v>13</v>
      </c>
      <c r="AF16" s="2">
        <f t="shared" ref="AF16:AF19" si="5">IFERROR(B16/Q16, "N.A.")</f>
        <v>3369.6995708154504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3369.6995708154504</v>
      </c>
      <c r="AQ16" s="13" t="str">
        <f t="shared" si="0"/>
        <v>N.A.</v>
      </c>
      <c r="AR16" s="14">
        <f t="shared" si="0"/>
        <v>3369.6995708154504</v>
      </c>
    </row>
    <row r="17" spans="1:44" ht="15" customHeight="1" thickBot="1" x14ac:dyDescent="0.3">
      <c r="A17" s="3" t="s">
        <v>14</v>
      </c>
      <c r="B17" s="2">
        <v>42724070</v>
      </c>
      <c r="C17" s="2">
        <v>39001920.000000007</v>
      </c>
      <c r="D17" s="2">
        <v>1199700</v>
      </c>
      <c r="E17" s="2"/>
      <c r="F17" s="2"/>
      <c r="G17" s="2">
        <v>11034399.999999998</v>
      </c>
      <c r="H17" s="2"/>
      <c r="I17" s="2">
        <v>0</v>
      </c>
      <c r="J17" s="2">
        <v>0</v>
      </c>
      <c r="K17" s="2"/>
      <c r="L17" s="1">
        <f t="shared" si="1"/>
        <v>43923770</v>
      </c>
      <c r="M17" s="13">
        <f t="shared" si="1"/>
        <v>50036320.000000007</v>
      </c>
      <c r="N17" s="14">
        <f t="shared" si="2"/>
        <v>93960090</v>
      </c>
      <c r="P17" s="3" t="s">
        <v>14</v>
      </c>
      <c r="Q17" s="2">
        <v>7213</v>
      </c>
      <c r="R17" s="2">
        <v>4692</v>
      </c>
      <c r="S17" s="2">
        <v>93</v>
      </c>
      <c r="T17" s="2">
        <v>0</v>
      </c>
      <c r="U17" s="2">
        <v>0</v>
      </c>
      <c r="V17" s="2">
        <v>1008</v>
      </c>
      <c r="W17" s="2">
        <v>0</v>
      </c>
      <c r="X17" s="2">
        <v>366</v>
      </c>
      <c r="Y17" s="2">
        <v>366</v>
      </c>
      <c r="Z17" s="2">
        <v>0</v>
      </c>
      <c r="AA17" s="1">
        <f t="shared" si="3"/>
        <v>7672</v>
      </c>
      <c r="AB17" s="13">
        <f t="shared" si="3"/>
        <v>6066</v>
      </c>
      <c r="AC17" s="14">
        <f t="shared" si="4"/>
        <v>13738</v>
      </c>
      <c r="AE17" s="3" t="s">
        <v>14</v>
      </c>
      <c r="AF17" s="2">
        <f t="shared" si="5"/>
        <v>5923.2039373353664</v>
      </c>
      <c r="AG17" s="2">
        <f t="shared" si="0"/>
        <v>8312.4296675191836</v>
      </c>
      <c r="AH17" s="2">
        <f t="shared" si="0"/>
        <v>12900</v>
      </c>
      <c r="AI17" s="2" t="str">
        <f t="shared" si="0"/>
        <v>N.A.</v>
      </c>
      <c r="AJ17" s="2" t="str">
        <f t="shared" si="0"/>
        <v>N.A.</v>
      </c>
      <c r="AK17" s="2">
        <f t="shared" si="0"/>
        <v>10946.825396825396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5725.204640250261</v>
      </c>
      <c r="AQ17" s="13">
        <f t="shared" si="0"/>
        <v>8248.651500164855</v>
      </c>
      <c r="AR17" s="14">
        <f t="shared" si="0"/>
        <v>6839.4300480419279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2046</v>
      </c>
      <c r="X18" s="2">
        <v>0</v>
      </c>
      <c r="Y18" s="2">
        <v>480</v>
      </c>
      <c r="Z18" s="2">
        <v>0</v>
      </c>
      <c r="AA18" s="1">
        <f t="shared" si="3"/>
        <v>2526</v>
      </c>
      <c r="AB18" s="13">
        <f t="shared" si="3"/>
        <v>0</v>
      </c>
      <c r="AC18" s="21">
        <f t="shared" si="4"/>
        <v>2526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71899879.99999997</v>
      </c>
      <c r="C19" s="2">
        <v>39001920.000000007</v>
      </c>
      <c r="D19" s="2">
        <v>1406100</v>
      </c>
      <c r="E19" s="2"/>
      <c r="F19" s="2">
        <v>3402600</v>
      </c>
      <c r="G19" s="2">
        <v>11034399.999999998</v>
      </c>
      <c r="H19" s="2">
        <v>9330990</v>
      </c>
      <c r="I19" s="2">
        <v>0</v>
      </c>
      <c r="J19" s="2">
        <v>0</v>
      </c>
      <c r="K19" s="2"/>
      <c r="L19" s="1">
        <f t="shared" ref="L19" si="6">B19+D19+F19+H19+J19</f>
        <v>86039569.99999997</v>
      </c>
      <c r="M19" s="13">
        <f t="shared" ref="M19" si="7">C19+E19+G19+I19+K19</f>
        <v>50036320.000000007</v>
      </c>
      <c r="N19" s="21">
        <f t="shared" ref="N19" si="8">L19+M19</f>
        <v>136075889.99999997</v>
      </c>
      <c r="P19" s="4" t="s">
        <v>16</v>
      </c>
      <c r="Q19" s="2">
        <v>12387</v>
      </c>
      <c r="R19" s="2">
        <v>4692</v>
      </c>
      <c r="S19" s="2">
        <v>333</v>
      </c>
      <c r="T19" s="2">
        <v>0</v>
      </c>
      <c r="U19" s="2">
        <v>428</v>
      </c>
      <c r="V19" s="2">
        <v>1008</v>
      </c>
      <c r="W19" s="2">
        <v>4602</v>
      </c>
      <c r="X19" s="2">
        <v>366</v>
      </c>
      <c r="Y19" s="2">
        <v>1300</v>
      </c>
      <c r="Z19" s="2">
        <v>0</v>
      </c>
      <c r="AA19" s="1">
        <f t="shared" ref="AA19" si="9">Q19+S19+U19+W19+Y19</f>
        <v>19050</v>
      </c>
      <c r="AB19" s="13">
        <f t="shared" ref="AB19" si="10">R19+T19+V19+X19+Z19</f>
        <v>6066</v>
      </c>
      <c r="AC19" s="14">
        <f t="shared" ref="AC19" si="11">AA19+AB19</f>
        <v>25116</v>
      </c>
      <c r="AE19" s="4" t="s">
        <v>16</v>
      </c>
      <c r="AF19" s="2">
        <f t="shared" si="5"/>
        <v>5804.4627431985118</v>
      </c>
      <c r="AG19" s="2">
        <f t="shared" si="0"/>
        <v>8312.4296675191836</v>
      </c>
      <c r="AH19" s="2">
        <f t="shared" si="0"/>
        <v>4222.5225225225222</v>
      </c>
      <c r="AI19" s="2" t="str">
        <f t="shared" si="0"/>
        <v>N.A.</v>
      </c>
      <c r="AJ19" s="2">
        <f t="shared" si="0"/>
        <v>7950</v>
      </c>
      <c r="AK19" s="2">
        <f t="shared" si="0"/>
        <v>10946.825396825396</v>
      </c>
      <c r="AL19" s="2">
        <f t="shared" si="0"/>
        <v>2027.5945241199479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4516.5128608923869</v>
      </c>
      <c r="AQ19" s="13">
        <f t="shared" ref="AQ19" si="13">IFERROR(M19/AB19, "N.A.")</f>
        <v>8248.651500164855</v>
      </c>
      <c r="AR19" s="14">
        <f t="shared" ref="AR19" si="14">IFERROR(N19/AC19, "N.A.")</f>
        <v>5417.8965599617759</v>
      </c>
    </row>
    <row r="20" spans="1:44" ht="15" customHeight="1" thickBot="1" x14ac:dyDescent="0.3">
      <c r="A20" s="5" t="s">
        <v>0</v>
      </c>
      <c r="B20" s="44">
        <f>B19+C19</f>
        <v>110901799.99999997</v>
      </c>
      <c r="C20" s="45"/>
      <c r="D20" s="44">
        <f>D19+E19</f>
        <v>1406100</v>
      </c>
      <c r="E20" s="45"/>
      <c r="F20" s="44">
        <f>F19+G19</f>
        <v>14436999.999999998</v>
      </c>
      <c r="G20" s="45"/>
      <c r="H20" s="44">
        <f>H19+I19</f>
        <v>9330990</v>
      </c>
      <c r="I20" s="45"/>
      <c r="J20" s="44">
        <f>J19+K19</f>
        <v>0</v>
      </c>
      <c r="K20" s="45"/>
      <c r="L20" s="44">
        <f>L19+M19</f>
        <v>136075889.99999997</v>
      </c>
      <c r="M20" s="46"/>
      <c r="N20" s="22">
        <f>B20+D20+F20+H20+J20</f>
        <v>136075889.99999997</v>
      </c>
      <c r="P20" s="5" t="s">
        <v>0</v>
      </c>
      <c r="Q20" s="44">
        <f>Q19+R19</f>
        <v>17079</v>
      </c>
      <c r="R20" s="45"/>
      <c r="S20" s="44">
        <f>S19+T19</f>
        <v>333</v>
      </c>
      <c r="T20" s="45"/>
      <c r="U20" s="44">
        <f>U19+V19</f>
        <v>1436</v>
      </c>
      <c r="V20" s="45"/>
      <c r="W20" s="44">
        <f>W19+X19</f>
        <v>4968</v>
      </c>
      <c r="X20" s="45"/>
      <c r="Y20" s="44">
        <f>Y19+Z19</f>
        <v>1300</v>
      </c>
      <c r="Z20" s="45"/>
      <c r="AA20" s="44">
        <f>AA19+AB19</f>
        <v>25116</v>
      </c>
      <c r="AB20" s="45"/>
      <c r="AC20" s="23">
        <f>Q20+S20+U20+W20+Y20</f>
        <v>25116</v>
      </c>
      <c r="AE20" s="5" t="s">
        <v>0</v>
      </c>
      <c r="AF20" s="24">
        <f>IFERROR(B20/Q20,"N.A.")</f>
        <v>6493.4598044381974</v>
      </c>
      <c r="AG20" s="25"/>
      <c r="AH20" s="24">
        <f>IFERROR(D20/S20,"N.A.")</f>
        <v>4222.5225225225222</v>
      </c>
      <c r="AI20" s="25"/>
      <c r="AJ20" s="24">
        <f>IFERROR(F20/U20,"N.A.")</f>
        <v>10053.621169916432</v>
      </c>
      <c r="AK20" s="25"/>
      <c r="AL20" s="24">
        <f>IFERROR(H20/W20,"N.A.")</f>
        <v>1878.2185990338164</v>
      </c>
      <c r="AM20" s="25"/>
      <c r="AN20" s="24">
        <f>IFERROR(J20/Y20,"N.A.")</f>
        <v>0</v>
      </c>
      <c r="AO20" s="25"/>
      <c r="AP20" s="24">
        <f>IFERROR(L20/AA20,"N.A.")</f>
        <v>5417.8965599617759</v>
      </c>
      <c r="AQ20" s="25"/>
      <c r="AR20" s="16">
        <f>IFERROR(N20/AC20, "N.A.")</f>
        <v>5417.8965599617759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26820390.000000004</v>
      </c>
      <c r="C27" s="2"/>
      <c r="D27" s="2"/>
      <c r="E27" s="2"/>
      <c r="F27" s="2">
        <v>3402600</v>
      </c>
      <c r="G27" s="2"/>
      <c r="H27" s="2">
        <v>4764559.9999999991</v>
      </c>
      <c r="I27" s="2"/>
      <c r="J27" s="2"/>
      <c r="K27" s="2"/>
      <c r="L27" s="1">
        <f>B27+D27+F27+H27+J27</f>
        <v>34987550</v>
      </c>
      <c r="M27" s="13">
        <f>C27+E27+G27+I27+K27</f>
        <v>0</v>
      </c>
      <c r="N27" s="14">
        <f>L27+M27</f>
        <v>34987550</v>
      </c>
      <c r="P27" s="3" t="s">
        <v>12</v>
      </c>
      <c r="Q27" s="2">
        <v>3895</v>
      </c>
      <c r="R27" s="2">
        <v>0</v>
      </c>
      <c r="S27" s="2">
        <v>0</v>
      </c>
      <c r="T27" s="2">
        <v>0</v>
      </c>
      <c r="U27" s="2">
        <v>428</v>
      </c>
      <c r="V27" s="2">
        <v>0</v>
      </c>
      <c r="W27" s="2">
        <v>975</v>
      </c>
      <c r="X27" s="2">
        <v>0</v>
      </c>
      <c r="Y27" s="2">
        <v>0</v>
      </c>
      <c r="Z27" s="2">
        <v>0</v>
      </c>
      <c r="AA27" s="1">
        <f>Q27+S27+U27+W27+Y27</f>
        <v>5298</v>
      </c>
      <c r="AB27" s="13">
        <f>R27+T27+V27+X27+Z27</f>
        <v>0</v>
      </c>
      <c r="AC27" s="14">
        <f>AA27+AB27</f>
        <v>5298</v>
      </c>
      <c r="AE27" s="3" t="s">
        <v>12</v>
      </c>
      <c r="AF27" s="2">
        <f>IFERROR(B27/Q27, "N.A.")</f>
        <v>6885.851091142491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7950</v>
      </c>
      <c r="AK27" s="2" t="str">
        <f t="shared" si="15"/>
        <v>N.A.</v>
      </c>
      <c r="AL27" s="2">
        <f t="shared" si="15"/>
        <v>4886.7282051282045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6603.9165722914304</v>
      </c>
      <c r="AQ27" s="13" t="str">
        <f t="shared" si="15"/>
        <v>N.A.</v>
      </c>
      <c r="AR27" s="14">
        <f t="shared" si="15"/>
        <v>6603.9165722914304</v>
      </c>
    </row>
    <row r="28" spans="1:44" ht="15" customHeight="1" thickBot="1" x14ac:dyDescent="0.3">
      <c r="A28" s="3" t="s">
        <v>13</v>
      </c>
      <c r="B28" s="2">
        <v>651000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651000</v>
      </c>
      <c r="M28" s="13">
        <f t="shared" si="16"/>
        <v>0</v>
      </c>
      <c r="N28" s="14">
        <f t="shared" ref="N28:N30" si="17">L28+M28</f>
        <v>651000</v>
      </c>
      <c r="P28" s="3" t="s">
        <v>13</v>
      </c>
      <c r="Q28" s="2">
        <v>93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93</v>
      </c>
      <c r="AB28" s="13">
        <f t="shared" si="18"/>
        <v>0</v>
      </c>
      <c r="AC28" s="14">
        <f t="shared" ref="AC28:AC30" si="19">AA28+AB28</f>
        <v>93</v>
      </c>
      <c r="AE28" s="3" t="s">
        <v>13</v>
      </c>
      <c r="AF28" s="2">
        <f t="shared" ref="AF28:AF31" si="20">IFERROR(B28/Q28, "N.A.")</f>
        <v>7000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7000</v>
      </c>
      <c r="AQ28" s="13" t="str">
        <f t="shared" si="15"/>
        <v>N.A.</v>
      </c>
      <c r="AR28" s="14">
        <f t="shared" si="15"/>
        <v>7000</v>
      </c>
    </row>
    <row r="29" spans="1:44" ht="15" customHeight="1" thickBot="1" x14ac:dyDescent="0.3">
      <c r="A29" s="3" t="s">
        <v>14</v>
      </c>
      <c r="B29" s="2">
        <v>29785839.999999996</v>
      </c>
      <c r="C29" s="2">
        <v>21369720</v>
      </c>
      <c r="D29" s="2">
        <v>1199700</v>
      </c>
      <c r="E29" s="2"/>
      <c r="F29" s="2"/>
      <c r="G29" s="2">
        <v>9194000</v>
      </c>
      <c r="H29" s="2"/>
      <c r="I29" s="2"/>
      <c r="J29" s="2">
        <v>0</v>
      </c>
      <c r="K29" s="2"/>
      <c r="L29" s="1">
        <f t="shared" si="16"/>
        <v>30985539.999999996</v>
      </c>
      <c r="M29" s="13">
        <f t="shared" si="16"/>
        <v>30563720</v>
      </c>
      <c r="N29" s="14">
        <f t="shared" si="17"/>
        <v>61549260</v>
      </c>
      <c r="P29" s="3" t="s">
        <v>14</v>
      </c>
      <c r="Q29" s="2">
        <v>4503</v>
      </c>
      <c r="R29" s="2">
        <v>2363</v>
      </c>
      <c r="S29" s="2">
        <v>93</v>
      </c>
      <c r="T29" s="2">
        <v>0</v>
      </c>
      <c r="U29" s="2">
        <v>0</v>
      </c>
      <c r="V29" s="2">
        <v>794</v>
      </c>
      <c r="W29" s="2">
        <v>0</v>
      </c>
      <c r="X29" s="2">
        <v>0</v>
      </c>
      <c r="Y29" s="2">
        <v>366</v>
      </c>
      <c r="Z29" s="2">
        <v>0</v>
      </c>
      <c r="AA29" s="1">
        <f t="shared" si="18"/>
        <v>4962</v>
      </c>
      <c r="AB29" s="13">
        <f t="shared" si="18"/>
        <v>3157</v>
      </c>
      <c r="AC29" s="14">
        <f t="shared" si="19"/>
        <v>8119</v>
      </c>
      <c r="AE29" s="3" t="s">
        <v>14</v>
      </c>
      <c r="AF29" s="2">
        <f t="shared" si="20"/>
        <v>6614.6657783699748</v>
      </c>
      <c r="AG29" s="2">
        <f t="shared" si="15"/>
        <v>9043.4701650444349</v>
      </c>
      <c r="AH29" s="2">
        <f t="shared" si="15"/>
        <v>12900</v>
      </c>
      <c r="AI29" s="2" t="str">
        <f t="shared" si="15"/>
        <v>N.A.</v>
      </c>
      <c r="AJ29" s="2" t="str">
        <f t="shared" si="15"/>
        <v>N.A.</v>
      </c>
      <c r="AK29" s="2">
        <f t="shared" si="15"/>
        <v>11579.34508816121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6244.5667069729943</v>
      </c>
      <c r="AQ29" s="13">
        <f t="shared" si="15"/>
        <v>9681.254355400697</v>
      </c>
      <c r="AR29" s="14">
        <f t="shared" si="15"/>
        <v>7580.891735435398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2046</v>
      </c>
      <c r="X30" s="2">
        <v>0</v>
      </c>
      <c r="Y30" s="2">
        <v>480</v>
      </c>
      <c r="Z30" s="2">
        <v>0</v>
      </c>
      <c r="AA30" s="1">
        <f t="shared" si="18"/>
        <v>2526</v>
      </c>
      <c r="AB30" s="13">
        <f t="shared" si="18"/>
        <v>0</v>
      </c>
      <c r="AC30" s="21">
        <f t="shared" si="19"/>
        <v>2526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57257230.000000015</v>
      </c>
      <c r="C31" s="2">
        <v>21369720</v>
      </c>
      <c r="D31" s="2">
        <v>1199700</v>
      </c>
      <c r="E31" s="2"/>
      <c r="F31" s="2">
        <v>3402600</v>
      </c>
      <c r="G31" s="2">
        <v>9194000</v>
      </c>
      <c r="H31" s="2">
        <v>4764560.0000000009</v>
      </c>
      <c r="I31" s="2"/>
      <c r="J31" s="2">
        <v>0</v>
      </c>
      <c r="K31" s="2"/>
      <c r="L31" s="1">
        <f t="shared" ref="L31" si="21">B31+D31+F31+H31+J31</f>
        <v>66624090.000000015</v>
      </c>
      <c r="M31" s="13">
        <f t="shared" ref="M31" si="22">C31+E31+G31+I31+K31</f>
        <v>30563720</v>
      </c>
      <c r="N31" s="21">
        <f t="shared" ref="N31" si="23">L31+M31</f>
        <v>97187810.000000015</v>
      </c>
      <c r="P31" s="4" t="s">
        <v>16</v>
      </c>
      <c r="Q31" s="2">
        <v>8491</v>
      </c>
      <c r="R31" s="2">
        <v>2363</v>
      </c>
      <c r="S31" s="2">
        <v>93</v>
      </c>
      <c r="T31" s="2">
        <v>0</v>
      </c>
      <c r="U31" s="2">
        <v>428</v>
      </c>
      <c r="V31" s="2">
        <v>794</v>
      </c>
      <c r="W31" s="2">
        <v>3021</v>
      </c>
      <c r="X31" s="2">
        <v>0</v>
      </c>
      <c r="Y31" s="2">
        <v>846</v>
      </c>
      <c r="Z31" s="2">
        <v>0</v>
      </c>
      <c r="AA31" s="1">
        <f t="shared" ref="AA31" si="24">Q31+S31+U31+W31+Y31</f>
        <v>12879</v>
      </c>
      <c r="AB31" s="13">
        <f t="shared" ref="AB31" si="25">R31+T31+V31+X31+Z31</f>
        <v>3157</v>
      </c>
      <c r="AC31" s="14">
        <f t="shared" ref="AC31" si="26">AA31+AB31</f>
        <v>16036</v>
      </c>
      <c r="AE31" s="4" t="s">
        <v>16</v>
      </c>
      <c r="AF31" s="2">
        <f t="shared" si="20"/>
        <v>6743.2846543398909</v>
      </c>
      <c r="AG31" s="2">
        <f t="shared" si="15"/>
        <v>9043.4701650444349</v>
      </c>
      <c r="AH31" s="2">
        <f t="shared" si="15"/>
        <v>12900</v>
      </c>
      <c r="AI31" s="2" t="str">
        <f t="shared" si="15"/>
        <v>N.A.</v>
      </c>
      <c r="AJ31" s="2">
        <f t="shared" si="15"/>
        <v>7950</v>
      </c>
      <c r="AK31" s="2">
        <f t="shared" si="15"/>
        <v>11579.34508816121</v>
      </c>
      <c r="AL31" s="2">
        <f t="shared" si="15"/>
        <v>1577.1466401853693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5173.079431632892</v>
      </c>
      <c r="AQ31" s="13">
        <f t="shared" ref="AQ31" si="28">IFERROR(M31/AB31, "N.A.")</f>
        <v>9681.254355400697</v>
      </c>
      <c r="AR31" s="14">
        <f t="shared" ref="AR31" si="29">IFERROR(N31/AC31, "N.A.")</f>
        <v>6060.6017710152164</v>
      </c>
    </row>
    <row r="32" spans="1:44" ht="15" customHeight="1" thickBot="1" x14ac:dyDescent="0.3">
      <c r="A32" s="5" t="s">
        <v>0</v>
      </c>
      <c r="B32" s="44">
        <f>B31+C31</f>
        <v>78626950.000000015</v>
      </c>
      <c r="C32" s="45"/>
      <c r="D32" s="44">
        <f>D31+E31</f>
        <v>1199700</v>
      </c>
      <c r="E32" s="45"/>
      <c r="F32" s="44">
        <f>F31+G31</f>
        <v>12596600</v>
      </c>
      <c r="G32" s="45"/>
      <c r="H32" s="44">
        <f>H31+I31</f>
        <v>4764560.0000000009</v>
      </c>
      <c r="I32" s="45"/>
      <c r="J32" s="44">
        <f>J31+K31</f>
        <v>0</v>
      </c>
      <c r="K32" s="45"/>
      <c r="L32" s="44">
        <f>L31+M31</f>
        <v>97187810.000000015</v>
      </c>
      <c r="M32" s="46"/>
      <c r="N32" s="22">
        <f>B32+D32+F32+H32+J32</f>
        <v>97187810.000000015</v>
      </c>
      <c r="P32" s="5" t="s">
        <v>0</v>
      </c>
      <c r="Q32" s="44">
        <f>Q31+R31</f>
        <v>10854</v>
      </c>
      <c r="R32" s="45"/>
      <c r="S32" s="44">
        <f>S31+T31</f>
        <v>93</v>
      </c>
      <c r="T32" s="45"/>
      <c r="U32" s="44">
        <f>U31+V31</f>
        <v>1222</v>
      </c>
      <c r="V32" s="45"/>
      <c r="W32" s="44">
        <f>W31+X31</f>
        <v>3021</v>
      </c>
      <c r="X32" s="45"/>
      <c r="Y32" s="44">
        <f>Y31+Z31</f>
        <v>846</v>
      </c>
      <c r="Z32" s="45"/>
      <c r="AA32" s="44">
        <f>AA31+AB31</f>
        <v>16036</v>
      </c>
      <c r="AB32" s="45"/>
      <c r="AC32" s="23">
        <f>Q32+S32+U32+W32+Y32</f>
        <v>16036</v>
      </c>
      <c r="AE32" s="5" t="s">
        <v>0</v>
      </c>
      <c r="AF32" s="24">
        <f>IFERROR(B32/Q32,"N.A.")</f>
        <v>7244.0528837295024</v>
      </c>
      <c r="AG32" s="25"/>
      <c r="AH32" s="24">
        <f>IFERROR(D32/S32,"N.A.")</f>
        <v>12900</v>
      </c>
      <c r="AI32" s="25"/>
      <c r="AJ32" s="24">
        <f>IFERROR(F32/U32,"N.A.")</f>
        <v>10308.183306055647</v>
      </c>
      <c r="AK32" s="25"/>
      <c r="AL32" s="24">
        <f>IFERROR(H32/W32,"N.A.")</f>
        <v>1577.1466401853693</v>
      </c>
      <c r="AM32" s="25"/>
      <c r="AN32" s="24">
        <f>IFERROR(J32/Y32,"N.A.")</f>
        <v>0</v>
      </c>
      <c r="AO32" s="25"/>
      <c r="AP32" s="24">
        <f>IFERROR(L32/AA32,"N.A.")</f>
        <v>6060.6017710152164</v>
      </c>
      <c r="AQ32" s="25"/>
      <c r="AR32" s="16">
        <f>IFERROR(N32/AC32, "N.A.")</f>
        <v>6060.6017710152164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0</v>
      </c>
      <c r="C39" s="2"/>
      <c r="D39" s="2">
        <v>206400</v>
      </c>
      <c r="E39" s="2"/>
      <c r="F39" s="2"/>
      <c r="G39" s="2"/>
      <c r="H39" s="2">
        <v>4566430</v>
      </c>
      <c r="I39" s="2"/>
      <c r="J39" s="2">
        <v>0</v>
      </c>
      <c r="K39" s="2"/>
      <c r="L39" s="1">
        <f>B39+D39+F39+H39+J39</f>
        <v>4772830</v>
      </c>
      <c r="M39" s="13">
        <f>C39+E39+G39+I39+K39</f>
        <v>0</v>
      </c>
      <c r="N39" s="14">
        <f>L39+M39</f>
        <v>4772830</v>
      </c>
      <c r="P39" s="3" t="s">
        <v>12</v>
      </c>
      <c r="Q39" s="2">
        <v>580</v>
      </c>
      <c r="R39" s="2">
        <v>0</v>
      </c>
      <c r="S39" s="2">
        <v>240</v>
      </c>
      <c r="T39" s="2">
        <v>0</v>
      </c>
      <c r="U39" s="2">
        <v>0</v>
      </c>
      <c r="V39" s="2">
        <v>0</v>
      </c>
      <c r="W39" s="2">
        <v>1581</v>
      </c>
      <c r="X39" s="2">
        <v>0</v>
      </c>
      <c r="Y39" s="2">
        <v>454</v>
      </c>
      <c r="Z39" s="2">
        <v>0</v>
      </c>
      <c r="AA39" s="1">
        <f>Q39+S39+U39+W39+Y39</f>
        <v>2855</v>
      </c>
      <c r="AB39" s="13">
        <f>R39+T39+V39+X39+Z39</f>
        <v>0</v>
      </c>
      <c r="AC39" s="14">
        <f>AA39+AB39</f>
        <v>2855</v>
      </c>
      <c r="AE39" s="3" t="s">
        <v>12</v>
      </c>
      <c r="AF39" s="2">
        <f>IFERROR(B39/Q39, "N.A.")</f>
        <v>0</v>
      </c>
      <c r="AG39" s="2" t="str">
        <f t="shared" ref="AG39:AR43" si="30">IFERROR(C39/R39, "N.A.")</f>
        <v>N.A.</v>
      </c>
      <c r="AH39" s="2">
        <f t="shared" si="30"/>
        <v>860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2888.3175205566099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1671.7443082311734</v>
      </c>
      <c r="AQ39" s="13" t="str">
        <f t="shared" si="30"/>
        <v>N.A.</v>
      </c>
      <c r="AR39" s="14">
        <f t="shared" si="30"/>
        <v>1671.7443082311734</v>
      </c>
    </row>
    <row r="40" spans="1:44" ht="15" customHeight="1" thickBot="1" x14ac:dyDescent="0.3">
      <c r="A40" s="3" t="s">
        <v>13</v>
      </c>
      <c r="B40" s="2">
        <v>1704420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1704420</v>
      </c>
      <c r="M40" s="13">
        <f t="shared" si="31"/>
        <v>0</v>
      </c>
      <c r="N40" s="14">
        <f t="shared" ref="N40:N42" si="32">L40+M40</f>
        <v>1704420</v>
      </c>
      <c r="P40" s="3" t="s">
        <v>13</v>
      </c>
      <c r="Q40" s="2">
        <v>606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606</v>
      </c>
      <c r="AB40" s="13">
        <f t="shared" si="33"/>
        <v>0</v>
      </c>
      <c r="AC40" s="14">
        <f t="shared" ref="AC40:AC42" si="34">AA40+AB40</f>
        <v>606</v>
      </c>
      <c r="AE40" s="3" t="s">
        <v>13</v>
      </c>
      <c r="AF40" s="2">
        <f t="shared" ref="AF40:AF43" si="35">IFERROR(B40/Q40, "N.A.")</f>
        <v>2812.5742574257424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2812.5742574257424</v>
      </c>
      <c r="AQ40" s="13" t="str">
        <f t="shared" si="30"/>
        <v>N.A.</v>
      </c>
      <c r="AR40" s="14">
        <f t="shared" si="30"/>
        <v>2812.5742574257424</v>
      </c>
    </row>
    <row r="41" spans="1:44" ht="15" customHeight="1" thickBot="1" x14ac:dyDescent="0.3">
      <c r="A41" s="3" t="s">
        <v>14</v>
      </c>
      <c r="B41" s="2">
        <v>12938230.000000002</v>
      </c>
      <c r="C41" s="2">
        <v>17632199.999999996</v>
      </c>
      <c r="D41" s="2"/>
      <c r="E41" s="2"/>
      <c r="F41" s="2"/>
      <c r="G41" s="2">
        <v>1840400</v>
      </c>
      <c r="H41" s="2"/>
      <c r="I41" s="2">
        <v>0</v>
      </c>
      <c r="J41" s="2"/>
      <c r="K41" s="2"/>
      <c r="L41" s="1">
        <f t="shared" si="31"/>
        <v>12938230.000000002</v>
      </c>
      <c r="M41" s="13">
        <f t="shared" si="31"/>
        <v>19472599.999999996</v>
      </c>
      <c r="N41" s="14">
        <f t="shared" si="32"/>
        <v>32410830</v>
      </c>
      <c r="P41" s="3" t="s">
        <v>14</v>
      </c>
      <c r="Q41" s="2">
        <v>2710</v>
      </c>
      <c r="R41" s="2">
        <v>2329</v>
      </c>
      <c r="S41" s="2">
        <v>0</v>
      </c>
      <c r="T41" s="2">
        <v>0</v>
      </c>
      <c r="U41" s="2">
        <v>0</v>
      </c>
      <c r="V41" s="2">
        <v>214</v>
      </c>
      <c r="W41" s="2">
        <v>0</v>
      </c>
      <c r="X41" s="2">
        <v>366</v>
      </c>
      <c r="Y41" s="2">
        <v>0</v>
      </c>
      <c r="Z41" s="2">
        <v>0</v>
      </c>
      <c r="AA41" s="1">
        <f t="shared" si="33"/>
        <v>2710</v>
      </c>
      <c r="AB41" s="13">
        <f t="shared" si="33"/>
        <v>2909</v>
      </c>
      <c r="AC41" s="14">
        <f t="shared" si="34"/>
        <v>5619</v>
      </c>
      <c r="AE41" s="3" t="s">
        <v>14</v>
      </c>
      <c r="AF41" s="2">
        <f t="shared" si="35"/>
        <v>4774.2546125461258</v>
      </c>
      <c r="AG41" s="2">
        <f t="shared" si="30"/>
        <v>7570.7170459424633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8600</v>
      </c>
      <c r="AL41" s="2" t="str">
        <f t="shared" si="30"/>
        <v>N.A.</v>
      </c>
      <c r="AM41" s="2">
        <f t="shared" si="30"/>
        <v>0</v>
      </c>
      <c r="AN41" s="2" t="str">
        <f t="shared" si="30"/>
        <v>N.A.</v>
      </c>
      <c r="AO41" s="2" t="str">
        <f t="shared" si="30"/>
        <v>N.A.</v>
      </c>
      <c r="AP41" s="15">
        <f t="shared" si="30"/>
        <v>4774.2546125461258</v>
      </c>
      <c r="AQ41" s="13">
        <f t="shared" si="30"/>
        <v>6693.9154348573384</v>
      </c>
      <c r="AR41" s="14">
        <f t="shared" si="30"/>
        <v>5768.0779498131342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14642650</v>
      </c>
      <c r="C43" s="2">
        <v>17632199.999999996</v>
      </c>
      <c r="D43" s="2">
        <v>206400</v>
      </c>
      <c r="E43" s="2"/>
      <c r="F43" s="2"/>
      <c r="G43" s="2">
        <v>1840400</v>
      </c>
      <c r="H43" s="2">
        <v>4566430</v>
      </c>
      <c r="I43" s="2">
        <v>0</v>
      </c>
      <c r="J43" s="2">
        <v>0</v>
      </c>
      <c r="K43" s="2"/>
      <c r="L43" s="1">
        <f t="shared" ref="L43" si="36">B43+D43+F43+H43+J43</f>
        <v>19415480</v>
      </c>
      <c r="M43" s="13">
        <f t="shared" ref="M43" si="37">C43+E43+G43+I43+K43</f>
        <v>19472599.999999996</v>
      </c>
      <c r="N43" s="21">
        <f t="shared" ref="N43" si="38">L43+M43</f>
        <v>38888080</v>
      </c>
      <c r="P43" s="4" t="s">
        <v>16</v>
      </c>
      <c r="Q43" s="2">
        <v>3896</v>
      </c>
      <c r="R43" s="2">
        <v>2329</v>
      </c>
      <c r="S43" s="2">
        <v>240</v>
      </c>
      <c r="T43" s="2">
        <v>0</v>
      </c>
      <c r="U43" s="2">
        <v>0</v>
      </c>
      <c r="V43" s="2">
        <v>214</v>
      </c>
      <c r="W43" s="2">
        <v>1581</v>
      </c>
      <c r="X43" s="2">
        <v>366</v>
      </c>
      <c r="Y43" s="2">
        <v>454</v>
      </c>
      <c r="Z43" s="2">
        <v>0</v>
      </c>
      <c r="AA43" s="1">
        <f t="shared" ref="AA43" si="39">Q43+S43+U43+W43+Y43</f>
        <v>6171</v>
      </c>
      <c r="AB43" s="13">
        <f t="shared" ref="AB43" si="40">R43+T43+V43+X43+Z43</f>
        <v>2909</v>
      </c>
      <c r="AC43" s="21">
        <f t="shared" ref="AC43" si="41">AA43+AB43</f>
        <v>9080</v>
      </c>
      <c r="AE43" s="4" t="s">
        <v>16</v>
      </c>
      <c r="AF43" s="2">
        <f t="shared" si="35"/>
        <v>3758.3803901437373</v>
      </c>
      <c r="AG43" s="2">
        <f t="shared" si="30"/>
        <v>7570.7170459424633</v>
      </c>
      <c r="AH43" s="2">
        <f t="shared" si="30"/>
        <v>860</v>
      </c>
      <c r="AI43" s="2" t="str">
        <f t="shared" si="30"/>
        <v>N.A.</v>
      </c>
      <c r="AJ43" s="2" t="str">
        <f t="shared" si="30"/>
        <v>N.A.</v>
      </c>
      <c r="AK43" s="2">
        <f t="shared" si="30"/>
        <v>8600</v>
      </c>
      <c r="AL43" s="2">
        <f t="shared" si="30"/>
        <v>2888.3175205566099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3146.2453411116512</v>
      </c>
      <c r="AQ43" s="13">
        <f t="shared" ref="AQ43" si="43">IFERROR(M43/AB43, "N.A.")</f>
        <v>6693.9154348573384</v>
      </c>
      <c r="AR43" s="14">
        <f t="shared" ref="AR43" si="44">IFERROR(N43/AC43, "N.A.")</f>
        <v>4282.828193832599</v>
      </c>
    </row>
    <row r="44" spans="1:44" ht="15" customHeight="1" thickBot="1" x14ac:dyDescent="0.3">
      <c r="A44" s="5" t="s">
        <v>0</v>
      </c>
      <c r="B44" s="44">
        <f>B43+C43</f>
        <v>32274849.999999996</v>
      </c>
      <c r="C44" s="45"/>
      <c r="D44" s="44">
        <f>D43+E43</f>
        <v>206400</v>
      </c>
      <c r="E44" s="45"/>
      <c r="F44" s="44">
        <f>F43+G43</f>
        <v>1840400</v>
      </c>
      <c r="G44" s="45"/>
      <c r="H44" s="44">
        <f>H43+I43</f>
        <v>4566430</v>
      </c>
      <c r="I44" s="45"/>
      <c r="J44" s="44">
        <f>J43+K43</f>
        <v>0</v>
      </c>
      <c r="K44" s="45"/>
      <c r="L44" s="44">
        <f>L43+M43</f>
        <v>38888080</v>
      </c>
      <c r="M44" s="46"/>
      <c r="N44" s="22">
        <f>B44+D44+F44+H44+J44</f>
        <v>38888080</v>
      </c>
      <c r="P44" s="5" t="s">
        <v>0</v>
      </c>
      <c r="Q44" s="44">
        <f>Q43+R43</f>
        <v>6225</v>
      </c>
      <c r="R44" s="45"/>
      <c r="S44" s="44">
        <f>S43+T43</f>
        <v>240</v>
      </c>
      <c r="T44" s="45"/>
      <c r="U44" s="44">
        <f>U43+V43</f>
        <v>214</v>
      </c>
      <c r="V44" s="45"/>
      <c r="W44" s="44">
        <f>W43+X43</f>
        <v>1947</v>
      </c>
      <c r="X44" s="45"/>
      <c r="Y44" s="44">
        <f>Y43+Z43</f>
        <v>454</v>
      </c>
      <c r="Z44" s="45"/>
      <c r="AA44" s="44">
        <f>AA43+AB43</f>
        <v>9080</v>
      </c>
      <c r="AB44" s="46"/>
      <c r="AC44" s="22">
        <f>Q44+S44+U44+W44+Y44</f>
        <v>9080</v>
      </c>
      <c r="AE44" s="5" t="s">
        <v>0</v>
      </c>
      <c r="AF44" s="24">
        <f>IFERROR(B44/Q44,"N.A.")</f>
        <v>5184.7148594377504</v>
      </c>
      <c r="AG44" s="25"/>
      <c r="AH44" s="24">
        <f>IFERROR(D44/S44,"N.A.")</f>
        <v>860</v>
      </c>
      <c r="AI44" s="25"/>
      <c r="AJ44" s="24">
        <f>IFERROR(F44/U44,"N.A.")</f>
        <v>8600</v>
      </c>
      <c r="AK44" s="25"/>
      <c r="AL44" s="24">
        <f>IFERROR(H44/W44,"N.A.")</f>
        <v>2345.3672316384182</v>
      </c>
      <c r="AM44" s="25"/>
      <c r="AN44" s="24">
        <f>IFERROR(J44/Y44,"N.A.")</f>
        <v>0</v>
      </c>
      <c r="AO44" s="25"/>
      <c r="AP44" s="24">
        <f>IFERROR(L44/AA44,"N.A.")</f>
        <v>4282.828193832599</v>
      </c>
      <c r="AQ44" s="25"/>
      <c r="AR44" s="16">
        <f>IFERROR(N44/AC44, "N.A.")</f>
        <v>4282.828193832599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purl.org/dc/terms/"/>
    <ds:schemaRef ds:uri="3946fdfc-da00-409a-95df-cd9f19cc2a9a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2019 T2</dc:title>
  <dc:subject>Matriz Hussmanns Quintana Roo, 2019-T2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2025-12-16T14:45:26Z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